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SO 01 - Stavební část" sheetId="2" r:id="rId2"/>
    <sheet name="VRN - Vedlejší rozpočtové..." sheetId="3" r:id="rId3"/>
    <sheet name="Pokyny pro vyplnění" sheetId="4" r:id="rId4"/>
  </sheets>
  <definedNames>
    <definedName name="_xlnm.Print_Area" localSheetId="0">'Rekapitulace zakázky'!$D$4:$AO$36,'Rekapitulace zakázky'!$C$42:$AQ$57</definedName>
    <definedName name="_xlnm.Print_Titles" localSheetId="0">'Rekapitulace zakázky'!$52:$52</definedName>
    <definedName name="_xlnm._FilterDatabase" localSheetId="1" hidden="1">'SO 01 - Stavební část'!$C$110:$K$1340</definedName>
    <definedName name="_xlnm.Print_Area" localSheetId="1">'SO 01 - Stavební část'!$C$4:$J$39,'SO 01 - Stavební část'!$C$45:$J$92,'SO 01 - Stavební část'!$C$98:$K$1340</definedName>
    <definedName name="_xlnm.Print_Titles" localSheetId="1">'SO 01 - Stavební část'!$110:$110</definedName>
    <definedName name="_xlnm._FilterDatabase" localSheetId="2" hidden="1">'VRN - Vedlejší rozpočtové...'!$C$82:$K$93</definedName>
    <definedName name="_xlnm.Print_Area" localSheetId="2">'VRN - Vedlejší rozpočtové...'!$C$4:$J$39,'VRN - Vedlejší rozpočtové...'!$C$45:$J$64,'VRN - Vedlejší rozpočtové...'!$C$70:$K$93</definedName>
    <definedName name="_xlnm.Print_Titles" localSheetId="2">'VRN - Vedlejší rozpočtové...'!$82:$82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92"/>
  <c r="BH92"/>
  <c r="BG92"/>
  <c r="BF92"/>
  <c r="T92"/>
  <c r="T91"/>
  <c r="R92"/>
  <c r="R91"/>
  <c r="P92"/>
  <c r="P91"/>
  <c r="BI89"/>
  <c r="BH89"/>
  <c r="BG89"/>
  <c r="BF89"/>
  <c r="T89"/>
  <c r="T88"/>
  <c r="R89"/>
  <c r="R88"/>
  <c r="P89"/>
  <c r="P88"/>
  <c r="BI86"/>
  <c r="BH86"/>
  <c r="BG86"/>
  <c r="BF86"/>
  <c r="T86"/>
  <c r="T85"/>
  <c r="R86"/>
  <c r="R85"/>
  <c r="R84"/>
  <c r="R83"/>
  <c r="P86"/>
  <c r="P85"/>
  <c r="P84"/>
  <c r="P83"/>
  <c i="1" r="AU56"/>
  <c i="3" r="J80"/>
  <c r="J79"/>
  <c r="F79"/>
  <c r="F77"/>
  <c r="E75"/>
  <c r="J55"/>
  <c r="J54"/>
  <c r="F54"/>
  <c r="F52"/>
  <c r="E50"/>
  <c r="J18"/>
  <c r="E18"/>
  <c r="F55"/>
  <c r="J17"/>
  <c r="J12"/>
  <c r="J77"/>
  <c r="E7"/>
  <c r="E48"/>
  <c i="2" r="J37"/>
  <c r="J36"/>
  <c i="1" r="AY55"/>
  <c i="2" r="J35"/>
  <c i="1" r="AX55"/>
  <c i="2" r="BI1339"/>
  <c r="BH1339"/>
  <c r="BG1339"/>
  <c r="BF1339"/>
  <c r="T1339"/>
  <c r="R1339"/>
  <c r="P1339"/>
  <c r="BI1334"/>
  <c r="BH1334"/>
  <c r="BG1334"/>
  <c r="BF1334"/>
  <c r="T1334"/>
  <c r="R1334"/>
  <c r="P1334"/>
  <c r="BI1331"/>
  <c r="BH1331"/>
  <c r="BG1331"/>
  <c r="BF1331"/>
  <c r="T1331"/>
  <c r="R1331"/>
  <c r="P1331"/>
  <c r="BI1325"/>
  <c r="BH1325"/>
  <c r="BG1325"/>
  <c r="BF1325"/>
  <c r="T1325"/>
  <c r="R1325"/>
  <c r="P1325"/>
  <c r="BI1323"/>
  <c r="BH1323"/>
  <c r="BG1323"/>
  <c r="BF1323"/>
  <c r="T1323"/>
  <c r="R1323"/>
  <c r="P1323"/>
  <c r="BI1320"/>
  <c r="BH1320"/>
  <c r="BG1320"/>
  <c r="BF1320"/>
  <c r="T1320"/>
  <c r="R1320"/>
  <c r="P1320"/>
  <c r="BI1318"/>
  <c r="BH1318"/>
  <c r="BG1318"/>
  <c r="BF1318"/>
  <c r="T1318"/>
  <c r="R1318"/>
  <c r="P1318"/>
  <c r="BI1316"/>
  <c r="BH1316"/>
  <c r="BG1316"/>
  <c r="BF1316"/>
  <c r="T1316"/>
  <c r="R1316"/>
  <c r="P1316"/>
  <c r="BI1313"/>
  <c r="BH1313"/>
  <c r="BG1313"/>
  <c r="BF1313"/>
  <c r="T1313"/>
  <c r="R1313"/>
  <c r="P1313"/>
  <c r="BI1311"/>
  <c r="BH1311"/>
  <c r="BG1311"/>
  <c r="BF1311"/>
  <c r="T1311"/>
  <c r="R1311"/>
  <c r="P1311"/>
  <c r="BI1309"/>
  <c r="BH1309"/>
  <c r="BG1309"/>
  <c r="BF1309"/>
  <c r="T1309"/>
  <c r="R1309"/>
  <c r="P1309"/>
  <c r="BI1306"/>
  <c r="BH1306"/>
  <c r="BG1306"/>
  <c r="BF1306"/>
  <c r="T1306"/>
  <c r="R1306"/>
  <c r="P1306"/>
  <c r="BI1304"/>
  <c r="BH1304"/>
  <c r="BG1304"/>
  <c r="BF1304"/>
  <c r="T1304"/>
  <c r="R1304"/>
  <c r="P1304"/>
  <c r="BI1301"/>
  <c r="BH1301"/>
  <c r="BG1301"/>
  <c r="BF1301"/>
  <c r="T1301"/>
  <c r="R1301"/>
  <c r="P1301"/>
  <c r="BI1299"/>
  <c r="BH1299"/>
  <c r="BG1299"/>
  <c r="BF1299"/>
  <c r="T1299"/>
  <c r="R1299"/>
  <c r="P1299"/>
  <c r="BI1264"/>
  <c r="BH1264"/>
  <c r="BG1264"/>
  <c r="BF1264"/>
  <c r="T1264"/>
  <c r="R1264"/>
  <c r="P1264"/>
  <c r="BI1262"/>
  <c r="BH1262"/>
  <c r="BG1262"/>
  <c r="BF1262"/>
  <c r="T1262"/>
  <c r="R1262"/>
  <c r="P1262"/>
  <c r="BI1259"/>
  <c r="BH1259"/>
  <c r="BG1259"/>
  <c r="BF1259"/>
  <c r="T1259"/>
  <c r="R1259"/>
  <c r="P1259"/>
  <c r="BI1257"/>
  <c r="BH1257"/>
  <c r="BG1257"/>
  <c r="BF1257"/>
  <c r="T1257"/>
  <c r="R1257"/>
  <c r="P1257"/>
  <c r="BI1239"/>
  <c r="BH1239"/>
  <c r="BG1239"/>
  <c r="BF1239"/>
  <c r="T1239"/>
  <c r="R1239"/>
  <c r="P1239"/>
  <c r="BI1236"/>
  <c r="BH1236"/>
  <c r="BG1236"/>
  <c r="BF1236"/>
  <c r="T1236"/>
  <c r="R1236"/>
  <c r="P1236"/>
  <c r="BI1224"/>
  <c r="BH1224"/>
  <c r="BG1224"/>
  <c r="BF1224"/>
  <c r="T1224"/>
  <c r="R1224"/>
  <c r="P1224"/>
  <c r="BI1213"/>
  <c r="BH1213"/>
  <c r="BG1213"/>
  <c r="BF1213"/>
  <c r="T1213"/>
  <c r="R1213"/>
  <c r="P1213"/>
  <c r="BI1211"/>
  <c r="BH1211"/>
  <c r="BG1211"/>
  <c r="BF1211"/>
  <c r="T1211"/>
  <c r="R1211"/>
  <c r="P1211"/>
  <c r="BI1208"/>
  <c r="BH1208"/>
  <c r="BG1208"/>
  <c r="BF1208"/>
  <c r="T1208"/>
  <c r="R1208"/>
  <c r="P1208"/>
  <c r="BI1182"/>
  <c r="BH1182"/>
  <c r="BG1182"/>
  <c r="BF1182"/>
  <c r="T1182"/>
  <c r="R1182"/>
  <c r="P1182"/>
  <c r="BI1144"/>
  <c r="BH1144"/>
  <c r="BG1144"/>
  <c r="BF1144"/>
  <c r="T1144"/>
  <c r="R1144"/>
  <c r="P1144"/>
  <c r="BI1142"/>
  <c r="BH1142"/>
  <c r="BG1142"/>
  <c r="BF1142"/>
  <c r="T1142"/>
  <c r="R1142"/>
  <c r="P1142"/>
  <c r="BI1140"/>
  <c r="BH1140"/>
  <c r="BG1140"/>
  <c r="BF1140"/>
  <c r="T1140"/>
  <c r="R1140"/>
  <c r="P1140"/>
  <c r="BI1138"/>
  <c r="BH1138"/>
  <c r="BG1138"/>
  <c r="BF1138"/>
  <c r="T1138"/>
  <c r="R1138"/>
  <c r="P1138"/>
  <c r="BI1130"/>
  <c r="BH1130"/>
  <c r="BG1130"/>
  <c r="BF1130"/>
  <c r="T1130"/>
  <c r="R1130"/>
  <c r="P1130"/>
  <c r="BI1124"/>
  <c r="BH1124"/>
  <c r="BG1124"/>
  <c r="BF1124"/>
  <c r="T1124"/>
  <c r="R1124"/>
  <c r="P1124"/>
  <c r="BI1110"/>
  <c r="BH1110"/>
  <c r="BG1110"/>
  <c r="BF1110"/>
  <c r="T1110"/>
  <c r="R1110"/>
  <c r="P1110"/>
  <c r="BI1094"/>
  <c r="BH1094"/>
  <c r="BG1094"/>
  <c r="BF1094"/>
  <c r="T1094"/>
  <c r="R1094"/>
  <c r="P1094"/>
  <c r="BI1092"/>
  <c r="BH1092"/>
  <c r="BG1092"/>
  <c r="BF1092"/>
  <c r="T1092"/>
  <c r="R1092"/>
  <c r="P1092"/>
  <c r="BI1088"/>
  <c r="BH1088"/>
  <c r="BG1088"/>
  <c r="BF1088"/>
  <c r="T1088"/>
  <c r="R1088"/>
  <c r="P1088"/>
  <c r="BI1086"/>
  <c r="BH1086"/>
  <c r="BG1086"/>
  <c r="BF1086"/>
  <c r="T1086"/>
  <c r="R1086"/>
  <c r="P1086"/>
  <c r="BI1067"/>
  <c r="BH1067"/>
  <c r="BG1067"/>
  <c r="BF1067"/>
  <c r="T1067"/>
  <c r="R1067"/>
  <c r="P1067"/>
  <c r="BI1065"/>
  <c r="BH1065"/>
  <c r="BG1065"/>
  <c r="BF1065"/>
  <c r="T1065"/>
  <c r="R1065"/>
  <c r="P1065"/>
  <c r="BI1062"/>
  <c r="BH1062"/>
  <c r="BG1062"/>
  <c r="BF1062"/>
  <c r="T1062"/>
  <c r="R1062"/>
  <c r="P1062"/>
  <c r="BI1058"/>
  <c r="BH1058"/>
  <c r="BG1058"/>
  <c r="BF1058"/>
  <c r="T1058"/>
  <c r="R1058"/>
  <c r="P1058"/>
  <c r="BI1054"/>
  <c r="BH1054"/>
  <c r="BG1054"/>
  <c r="BF1054"/>
  <c r="T1054"/>
  <c r="R1054"/>
  <c r="P1054"/>
  <c r="BI1047"/>
  <c r="BH1047"/>
  <c r="BG1047"/>
  <c r="BF1047"/>
  <c r="T1047"/>
  <c r="R1047"/>
  <c r="P1047"/>
  <c r="BI1046"/>
  <c r="BH1046"/>
  <c r="BG1046"/>
  <c r="BF1046"/>
  <c r="T1046"/>
  <c r="R1046"/>
  <c r="P1046"/>
  <c r="BI1044"/>
  <c r="BH1044"/>
  <c r="BG1044"/>
  <c r="BF1044"/>
  <c r="T1044"/>
  <c r="R1044"/>
  <c r="P1044"/>
  <c r="BI1043"/>
  <c r="BH1043"/>
  <c r="BG1043"/>
  <c r="BF1043"/>
  <c r="T1043"/>
  <c r="R1043"/>
  <c r="P1043"/>
  <c r="BI1041"/>
  <c r="BH1041"/>
  <c r="BG1041"/>
  <c r="BF1041"/>
  <c r="T1041"/>
  <c r="R1041"/>
  <c r="P1041"/>
  <c r="BI1040"/>
  <c r="BH1040"/>
  <c r="BG1040"/>
  <c r="BF1040"/>
  <c r="T1040"/>
  <c r="R1040"/>
  <c r="P1040"/>
  <c r="BI1036"/>
  <c r="BH1036"/>
  <c r="BG1036"/>
  <c r="BF1036"/>
  <c r="T1036"/>
  <c r="R1036"/>
  <c r="P1036"/>
  <c r="BI1035"/>
  <c r="BH1035"/>
  <c r="BG1035"/>
  <c r="BF1035"/>
  <c r="T1035"/>
  <c r="R1035"/>
  <c r="P1035"/>
  <c r="BI1033"/>
  <c r="BH1033"/>
  <c r="BG1033"/>
  <c r="BF1033"/>
  <c r="T1033"/>
  <c r="R1033"/>
  <c r="P1033"/>
  <c r="BI1032"/>
  <c r="BH1032"/>
  <c r="BG1032"/>
  <c r="BF1032"/>
  <c r="T1032"/>
  <c r="R1032"/>
  <c r="P1032"/>
  <c r="BI1030"/>
  <c r="BH1030"/>
  <c r="BG1030"/>
  <c r="BF1030"/>
  <c r="T1030"/>
  <c r="R1030"/>
  <c r="P1030"/>
  <c r="BI1029"/>
  <c r="BH1029"/>
  <c r="BG1029"/>
  <c r="BF1029"/>
  <c r="T1029"/>
  <c r="R1029"/>
  <c r="P1029"/>
  <c r="BI1027"/>
  <c r="BH1027"/>
  <c r="BG1027"/>
  <c r="BF1027"/>
  <c r="T1027"/>
  <c r="R1027"/>
  <c r="P1027"/>
  <c r="BI1025"/>
  <c r="BH1025"/>
  <c r="BG1025"/>
  <c r="BF1025"/>
  <c r="T1025"/>
  <c r="R1025"/>
  <c r="P1025"/>
  <c r="BI1023"/>
  <c r="BH1023"/>
  <c r="BG1023"/>
  <c r="BF1023"/>
  <c r="T1023"/>
  <c r="R1023"/>
  <c r="P1023"/>
  <c r="BI1022"/>
  <c r="BH1022"/>
  <c r="BG1022"/>
  <c r="BF1022"/>
  <c r="T1022"/>
  <c r="R1022"/>
  <c r="P1022"/>
  <c r="BI1020"/>
  <c r="BH1020"/>
  <c r="BG1020"/>
  <c r="BF1020"/>
  <c r="T1020"/>
  <c r="R1020"/>
  <c r="P1020"/>
  <c r="BI1017"/>
  <c r="BH1017"/>
  <c r="BG1017"/>
  <c r="BF1017"/>
  <c r="T1017"/>
  <c r="R1017"/>
  <c r="P1017"/>
  <c r="BI1016"/>
  <c r="BH1016"/>
  <c r="BG1016"/>
  <c r="BF1016"/>
  <c r="T1016"/>
  <c r="R1016"/>
  <c r="P1016"/>
  <c r="BI1014"/>
  <c r="BH1014"/>
  <c r="BG1014"/>
  <c r="BF1014"/>
  <c r="T1014"/>
  <c r="R1014"/>
  <c r="P1014"/>
  <c r="BI1013"/>
  <c r="BH1013"/>
  <c r="BG1013"/>
  <c r="BF1013"/>
  <c r="T1013"/>
  <c r="R1013"/>
  <c r="P1013"/>
  <c r="BI1011"/>
  <c r="BH1011"/>
  <c r="BG1011"/>
  <c r="BF1011"/>
  <c r="T1011"/>
  <c r="R1011"/>
  <c r="P1011"/>
  <c r="BI1010"/>
  <c r="BH1010"/>
  <c r="BG1010"/>
  <c r="BF1010"/>
  <c r="T1010"/>
  <c r="R1010"/>
  <c r="P1010"/>
  <c r="BI1004"/>
  <c r="BH1004"/>
  <c r="BG1004"/>
  <c r="BF1004"/>
  <c r="T1004"/>
  <c r="R1004"/>
  <c r="P1004"/>
  <c r="BI1002"/>
  <c r="BH1002"/>
  <c r="BG1002"/>
  <c r="BF1002"/>
  <c r="T1002"/>
  <c r="R1002"/>
  <c r="P1002"/>
  <c r="BI1001"/>
  <c r="BH1001"/>
  <c r="BG1001"/>
  <c r="BF1001"/>
  <c r="T1001"/>
  <c r="R1001"/>
  <c r="P1001"/>
  <c r="BI997"/>
  <c r="BH997"/>
  <c r="BG997"/>
  <c r="BF997"/>
  <c r="T997"/>
  <c r="R997"/>
  <c r="P997"/>
  <c r="BI996"/>
  <c r="BH996"/>
  <c r="BG996"/>
  <c r="BF996"/>
  <c r="T996"/>
  <c r="R996"/>
  <c r="P996"/>
  <c r="BI994"/>
  <c r="BH994"/>
  <c r="BG994"/>
  <c r="BF994"/>
  <c r="T994"/>
  <c r="R994"/>
  <c r="P994"/>
  <c r="BI993"/>
  <c r="BH993"/>
  <c r="BG993"/>
  <c r="BF993"/>
  <c r="T993"/>
  <c r="R993"/>
  <c r="P993"/>
  <c r="BI988"/>
  <c r="BH988"/>
  <c r="BG988"/>
  <c r="BF988"/>
  <c r="T988"/>
  <c r="R988"/>
  <c r="P988"/>
  <c r="BI987"/>
  <c r="BH987"/>
  <c r="BG987"/>
  <c r="BF987"/>
  <c r="T987"/>
  <c r="R987"/>
  <c r="P987"/>
  <c r="BI985"/>
  <c r="BH985"/>
  <c r="BG985"/>
  <c r="BF985"/>
  <c r="T985"/>
  <c r="R985"/>
  <c r="P985"/>
  <c r="BI984"/>
  <c r="BH984"/>
  <c r="BG984"/>
  <c r="BF984"/>
  <c r="T984"/>
  <c r="R984"/>
  <c r="P984"/>
  <c r="BI983"/>
  <c r="BH983"/>
  <c r="BG983"/>
  <c r="BF983"/>
  <c r="T983"/>
  <c r="R983"/>
  <c r="P983"/>
  <c r="BI979"/>
  <c r="BH979"/>
  <c r="BG979"/>
  <c r="BF979"/>
  <c r="T979"/>
  <c r="R979"/>
  <c r="P979"/>
  <c r="BI978"/>
  <c r="BH978"/>
  <c r="BG978"/>
  <c r="BF978"/>
  <c r="T978"/>
  <c r="R978"/>
  <c r="P978"/>
  <c r="BI976"/>
  <c r="BH976"/>
  <c r="BG976"/>
  <c r="BF976"/>
  <c r="T976"/>
  <c r="R976"/>
  <c r="P976"/>
  <c r="BI975"/>
  <c r="BH975"/>
  <c r="BG975"/>
  <c r="BF975"/>
  <c r="T975"/>
  <c r="R975"/>
  <c r="P975"/>
  <c r="BI974"/>
  <c r="BH974"/>
  <c r="BG974"/>
  <c r="BF974"/>
  <c r="T974"/>
  <c r="R974"/>
  <c r="P974"/>
  <c r="BI972"/>
  <c r="BH972"/>
  <c r="BG972"/>
  <c r="BF972"/>
  <c r="T972"/>
  <c r="R972"/>
  <c r="P972"/>
  <c r="BI971"/>
  <c r="BH971"/>
  <c r="BG971"/>
  <c r="BF971"/>
  <c r="T971"/>
  <c r="R971"/>
  <c r="P971"/>
  <c r="BI969"/>
  <c r="BH969"/>
  <c r="BG969"/>
  <c r="BF969"/>
  <c r="T969"/>
  <c r="R969"/>
  <c r="P969"/>
  <c r="BI968"/>
  <c r="BH968"/>
  <c r="BG968"/>
  <c r="BF968"/>
  <c r="T968"/>
  <c r="R968"/>
  <c r="P968"/>
  <c r="BI966"/>
  <c r="BH966"/>
  <c r="BG966"/>
  <c r="BF966"/>
  <c r="T966"/>
  <c r="R966"/>
  <c r="P966"/>
  <c r="BI965"/>
  <c r="BH965"/>
  <c r="BG965"/>
  <c r="BF965"/>
  <c r="T965"/>
  <c r="R965"/>
  <c r="P965"/>
  <c r="BI963"/>
  <c r="BH963"/>
  <c r="BG963"/>
  <c r="BF963"/>
  <c r="T963"/>
  <c r="R963"/>
  <c r="P963"/>
  <c r="BI962"/>
  <c r="BH962"/>
  <c r="BG962"/>
  <c r="BF962"/>
  <c r="T962"/>
  <c r="R962"/>
  <c r="P962"/>
  <c r="BI960"/>
  <c r="BH960"/>
  <c r="BG960"/>
  <c r="BF960"/>
  <c r="T960"/>
  <c r="R960"/>
  <c r="P960"/>
  <c r="BI959"/>
  <c r="BH959"/>
  <c r="BG959"/>
  <c r="BF959"/>
  <c r="T959"/>
  <c r="R959"/>
  <c r="P959"/>
  <c r="BI957"/>
  <c r="BH957"/>
  <c r="BG957"/>
  <c r="BF957"/>
  <c r="T957"/>
  <c r="R957"/>
  <c r="P957"/>
  <c r="BI956"/>
  <c r="BH956"/>
  <c r="BG956"/>
  <c r="BF956"/>
  <c r="T956"/>
  <c r="R956"/>
  <c r="P956"/>
  <c r="BI953"/>
  <c r="BH953"/>
  <c r="BG953"/>
  <c r="BF953"/>
  <c r="T953"/>
  <c r="R953"/>
  <c r="P953"/>
  <c r="BI950"/>
  <c r="BH950"/>
  <c r="BG950"/>
  <c r="BF950"/>
  <c r="T950"/>
  <c r="R950"/>
  <c r="P950"/>
  <c r="BI944"/>
  <c r="BH944"/>
  <c r="BG944"/>
  <c r="BF944"/>
  <c r="T944"/>
  <c r="R944"/>
  <c r="P944"/>
  <c r="BI941"/>
  <c r="BH941"/>
  <c r="BG941"/>
  <c r="BF941"/>
  <c r="T941"/>
  <c r="R941"/>
  <c r="P941"/>
  <c r="BI938"/>
  <c r="BH938"/>
  <c r="BG938"/>
  <c r="BF938"/>
  <c r="T938"/>
  <c r="R938"/>
  <c r="P938"/>
  <c r="BI935"/>
  <c r="BH935"/>
  <c r="BG935"/>
  <c r="BF935"/>
  <c r="T935"/>
  <c r="R935"/>
  <c r="P935"/>
  <c r="BI932"/>
  <c r="BH932"/>
  <c r="BG932"/>
  <c r="BF932"/>
  <c r="T932"/>
  <c r="R932"/>
  <c r="P932"/>
  <c r="BI930"/>
  <c r="BH930"/>
  <c r="BG930"/>
  <c r="BF930"/>
  <c r="T930"/>
  <c r="R930"/>
  <c r="P930"/>
  <c r="BI928"/>
  <c r="BH928"/>
  <c r="BG928"/>
  <c r="BF928"/>
  <c r="T928"/>
  <c r="R928"/>
  <c r="P928"/>
  <c r="BI926"/>
  <c r="BH926"/>
  <c r="BG926"/>
  <c r="BF926"/>
  <c r="T926"/>
  <c r="R926"/>
  <c r="P926"/>
  <c r="BI923"/>
  <c r="BH923"/>
  <c r="BG923"/>
  <c r="BF923"/>
  <c r="T923"/>
  <c r="R923"/>
  <c r="P923"/>
  <c r="BI921"/>
  <c r="BH921"/>
  <c r="BG921"/>
  <c r="BF921"/>
  <c r="T921"/>
  <c r="R921"/>
  <c r="P921"/>
  <c r="BI919"/>
  <c r="BH919"/>
  <c r="BG919"/>
  <c r="BF919"/>
  <c r="T919"/>
  <c r="R919"/>
  <c r="P919"/>
  <c r="BI917"/>
  <c r="BH917"/>
  <c r="BG917"/>
  <c r="BF917"/>
  <c r="T917"/>
  <c r="R917"/>
  <c r="P917"/>
  <c r="BI915"/>
  <c r="BH915"/>
  <c r="BG915"/>
  <c r="BF915"/>
  <c r="T915"/>
  <c r="R915"/>
  <c r="P915"/>
  <c r="BI913"/>
  <c r="BH913"/>
  <c r="BG913"/>
  <c r="BF913"/>
  <c r="T913"/>
  <c r="R913"/>
  <c r="P913"/>
  <c r="BI911"/>
  <c r="BH911"/>
  <c r="BG911"/>
  <c r="BF911"/>
  <c r="T911"/>
  <c r="R911"/>
  <c r="P911"/>
  <c r="BI909"/>
  <c r="BH909"/>
  <c r="BG909"/>
  <c r="BF909"/>
  <c r="T909"/>
  <c r="R909"/>
  <c r="P909"/>
  <c r="BI907"/>
  <c r="BH907"/>
  <c r="BG907"/>
  <c r="BF907"/>
  <c r="T907"/>
  <c r="R907"/>
  <c r="P907"/>
  <c r="BI905"/>
  <c r="BH905"/>
  <c r="BG905"/>
  <c r="BF905"/>
  <c r="T905"/>
  <c r="R905"/>
  <c r="P905"/>
  <c r="BI902"/>
  <c r="BH902"/>
  <c r="BG902"/>
  <c r="BF902"/>
  <c r="T902"/>
  <c r="R902"/>
  <c r="P902"/>
  <c r="BI901"/>
  <c r="BH901"/>
  <c r="BG901"/>
  <c r="BF901"/>
  <c r="T901"/>
  <c r="R901"/>
  <c r="P901"/>
  <c r="BI899"/>
  <c r="BH899"/>
  <c r="BG899"/>
  <c r="BF899"/>
  <c r="T899"/>
  <c r="R899"/>
  <c r="P899"/>
  <c r="BI891"/>
  <c r="BH891"/>
  <c r="BG891"/>
  <c r="BF891"/>
  <c r="T891"/>
  <c r="R891"/>
  <c r="P891"/>
  <c r="BI890"/>
  <c r="BH890"/>
  <c r="BG890"/>
  <c r="BF890"/>
  <c r="T890"/>
  <c r="R890"/>
  <c r="P890"/>
  <c r="BI889"/>
  <c r="BH889"/>
  <c r="BG889"/>
  <c r="BF889"/>
  <c r="T889"/>
  <c r="R889"/>
  <c r="P889"/>
  <c r="BI888"/>
  <c r="BH888"/>
  <c r="BG888"/>
  <c r="BF888"/>
  <c r="T888"/>
  <c r="R888"/>
  <c r="P888"/>
  <c r="BI884"/>
  <c r="BH884"/>
  <c r="BG884"/>
  <c r="BF884"/>
  <c r="T884"/>
  <c r="R884"/>
  <c r="P884"/>
  <c r="BI883"/>
  <c r="BH883"/>
  <c r="BG883"/>
  <c r="BF883"/>
  <c r="T883"/>
  <c r="R883"/>
  <c r="P883"/>
  <c r="BI879"/>
  <c r="BH879"/>
  <c r="BG879"/>
  <c r="BF879"/>
  <c r="T879"/>
  <c r="R879"/>
  <c r="P879"/>
  <c r="BI878"/>
  <c r="BH878"/>
  <c r="BG878"/>
  <c r="BF878"/>
  <c r="T878"/>
  <c r="R878"/>
  <c r="P878"/>
  <c r="BI876"/>
  <c r="BH876"/>
  <c r="BG876"/>
  <c r="BF876"/>
  <c r="T876"/>
  <c r="R876"/>
  <c r="P876"/>
  <c r="BI875"/>
  <c r="BH875"/>
  <c r="BG875"/>
  <c r="BF875"/>
  <c r="T875"/>
  <c r="R875"/>
  <c r="P875"/>
  <c r="BI871"/>
  <c r="BH871"/>
  <c r="BG871"/>
  <c r="BF871"/>
  <c r="T871"/>
  <c r="R871"/>
  <c r="P871"/>
  <c r="BI870"/>
  <c r="BH870"/>
  <c r="BG870"/>
  <c r="BF870"/>
  <c r="T870"/>
  <c r="R870"/>
  <c r="P870"/>
  <c r="BI868"/>
  <c r="BH868"/>
  <c r="BG868"/>
  <c r="BF868"/>
  <c r="T868"/>
  <c r="R868"/>
  <c r="P868"/>
  <c r="BI864"/>
  <c r="BH864"/>
  <c r="BG864"/>
  <c r="BF864"/>
  <c r="T864"/>
  <c r="R864"/>
  <c r="P864"/>
  <c r="BI850"/>
  <c r="BH850"/>
  <c r="BG850"/>
  <c r="BF850"/>
  <c r="T850"/>
  <c r="R850"/>
  <c r="P850"/>
  <c r="BI835"/>
  <c r="BH835"/>
  <c r="BG835"/>
  <c r="BF835"/>
  <c r="T835"/>
  <c r="R835"/>
  <c r="P835"/>
  <c r="BI832"/>
  <c r="BH832"/>
  <c r="BG832"/>
  <c r="BF832"/>
  <c r="T832"/>
  <c r="R832"/>
  <c r="P832"/>
  <c r="BI830"/>
  <c r="BH830"/>
  <c r="BG830"/>
  <c r="BF830"/>
  <c r="T830"/>
  <c r="R830"/>
  <c r="P830"/>
  <c r="BI827"/>
  <c r="BH827"/>
  <c r="BG827"/>
  <c r="BF827"/>
  <c r="T827"/>
  <c r="R827"/>
  <c r="P827"/>
  <c r="BI822"/>
  <c r="BH822"/>
  <c r="BG822"/>
  <c r="BF822"/>
  <c r="T822"/>
  <c r="R822"/>
  <c r="P822"/>
  <c r="BI818"/>
  <c r="BH818"/>
  <c r="BG818"/>
  <c r="BF818"/>
  <c r="T818"/>
  <c r="R818"/>
  <c r="P818"/>
  <c r="BI813"/>
  <c r="BH813"/>
  <c r="BG813"/>
  <c r="BF813"/>
  <c r="T813"/>
  <c r="R813"/>
  <c r="P813"/>
  <c r="BI811"/>
  <c r="BH811"/>
  <c r="BG811"/>
  <c r="BF811"/>
  <c r="T811"/>
  <c r="R811"/>
  <c r="P811"/>
  <c r="BI806"/>
  <c r="BH806"/>
  <c r="BG806"/>
  <c r="BF806"/>
  <c r="T806"/>
  <c r="R806"/>
  <c r="P806"/>
  <c r="BI781"/>
  <c r="BH781"/>
  <c r="BG781"/>
  <c r="BF781"/>
  <c r="T781"/>
  <c r="R781"/>
  <c r="P781"/>
  <c r="BI776"/>
  <c r="BH776"/>
  <c r="BG776"/>
  <c r="BF776"/>
  <c r="T776"/>
  <c r="R776"/>
  <c r="P776"/>
  <c r="BI768"/>
  <c r="BH768"/>
  <c r="BG768"/>
  <c r="BF768"/>
  <c r="T768"/>
  <c r="R768"/>
  <c r="P768"/>
  <c r="BI765"/>
  <c r="BH765"/>
  <c r="BG765"/>
  <c r="BF765"/>
  <c r="T765"/>
  <c r="R765"/>
  <c r="P765"/>
  <c r="BI760"/>
  <c r="BH760"/>
  <c r="BG760"/>
  <c r="BF760"/>
  <c r="T760"/>
  <c r="R760"/>
  <c r="P760"/>
  <c r="BI757"/>
  <c r="BH757"/>
  <c r="BG757"/>
  <c r="BF757"/>
  <c r="T757"/>
  <c r="R757"/>
  <c r="P757"/>
  <c r="BI755"/>
  <c r="BH755"/>
  <c r="BG755"/>
  <c r="BF755"/>
  <c r="T755"/>
  <c r="R755"/>
  <c r="P755"/>
  <c r="BI741"/>
  <c r="BH741"/>
  <c r="BG741"/>
  <c r="BF741"/>
  <c r="T741"/>
  <c r="R741"/>
  <c r="P741"/>
  <c r="BI724"/>
  <c r="BH724"/>
  <c r="BG724"/>
  <c r="BF724"/>
  <c r="T724"/>
  <c r="R724"/>
  <c r="P724"/>
  <c r="BI718"/>
  <c r="BH718"/>
  <c r="BG718"/>
  <c r="BF718"/>
  <c r="T718"/>
  <c r="R718"/>
  <c r="P718"/>
  <c r="BI710"/>
  <c r="BH710"/>
  <c r="BG710"/>
  <c r="BF710"/>
  <c r="T710"/>
  <c r="R710"/>
  <c r="P710"/>
  <c r="BI707"/>
  <c r="BH707"/>
  <c r="BG707"/>
  <c r="BF707"/>
  <c r="T707"/>
  <c r="R707"/>
  <c r="P707"/>
  <c r="BI705"/>
  <c r="BH705"/>
  <c r="BG705"/>
  <c r="BF705"/>
  <c r="T705"/>
  <c r="R705"/>
  <c r="P705"/>
  <c r="BI701"/>
  <c r="BH701"/>
  <c r="BG701"/>
  <c r="BF701"/>
  <c r="T701"/>
  <c r="R701"/>
  <c r="P701"/>
  <c r="BI699"/>
  <c r="BH699"/>
  <c r="BG699"/>
  <c r="BF699"/>
  <c r="T699"/>
  <c r="R699"/>
  <c r="P699"/>
  <c r="BI686"/>
  <c r="BH686"/>
  <c r="BG686"/>
  <c r="BF686"/>
  <c r="T686"/>
  <c r="R686"/>
  <c r="P686"/>
  <c r="BI664"/>
  <c r="BH664"/>
  <c r="BG664"/>
  <c r="BF664"/>
  <c r="T664"/>
  <c r="R664"/>
  <c r="P664"/>
  <c r="BI657"/>
  <c r="BH657"/>
  <c r="BG657"/>
  <c r="BF657"/>
  <c r="T657"/>
  <c r="R657"/>
  <c r="P657"/>
  <c r="BI655"/>
  <c r="BH655"/>
  <c r="BG655"/>
  <c r="BF655"/>
  <c r="T655"/>
  <c r="R655"/>
  <c r="P655"/>
  <c r="BI651"/>
  <c r="BH651"/>
  <c r="BG651"/>
  <c r="BF651"/>
  <c r="T651"/>
  <c r="R651"/>
  <c r="P651"/>
  <c r="BI646"/>
  <c r="BH646"/>
  <c r="BG646"/>
  <c r="BF646"/>
  <c r="T646"/>
  <c r="R646"/>
  <c r="P646"/>
  <c r="BI642"/>
  <c r="BH642"/>
  <c r="BG642"/>
  <c r="BF642"/>
  <c r="T642"/>
  <c r="R642"/>
  <c r="P642"/>
  <c r="BI641"/>
  <c r="BH641"/>
  <c r="BG641"/>
  <c r="BF641"/>
  <c r="T641"/>
  <c r="R641"/>
  <c r="P641"/>
  <c r="BI637"/>
  <c r="BH637"/>
  <c r="BG637"/>
  <c r="BF637"/>
  <c r="T637"/>
  <c r="R637"/>
  <c r="P637"/>
  <c r="BI631"/>
  <c r="BH631"/>
  <c r="BG631"/>
  <c r="BF631"/>
  <c r="T631"/>
  <c r="R631"/>
  <c r="P631"/>
  <c r="BI630"/>
  <c r="BH630"/>
  <c r="BG630"/>
  <c r="BF630"/>
  <c r="T630"/>
  <c r="R630"/>
  <c r="P630"/>
  <c r="BI627"/>
  <c r="BH627"/>
  <c r="BG627"/>
  <c r="BF627"/>
  <c r="T627"/>
  <c r="R627"/>
  <c r="P627"/>
  <c r="BI625"/>
  <c r="BH625"/>
  <c r="BG625"/>
  <c r="BF625"/>
  <c r="T625"/>
  <c r="R625"/>
  <c r="P625"/>
  <c r="BI623"/>
  <c r="BH623"/>
  <c r="BG623"/>
  <c r="BF623"/>
  <c r="T623"/>
  <c r="R623"/>
  <c r="P623"/>
  <c r="BI621"/>
  <c r="BH621"/>
  <c r="BG621"/>
  <c r="BF621"/>
  <c r="T621"/>
  <c r="R621"/>
  <c r="P621"/>
  <c r="BI619"/>
  <c r="BH619"/>
  <c r="BG619"/>
  <c r="BF619"/>
  <c r="T619"/>
  <c r="R619"/>
  <c r="P619"/>
  <c r="BI617"/>
  <c r="BH617"/>
  <c r="BG617"/>
  <c r="BF617"/>
  <c r="T617"/>
  <c r="R617"/>
  <c r="P617"/>
  <c r="BI614"/>
  <c r="BH614"/>
  <c r="BG614"/>
  <c r="BF614"/>
  <c r="T614"/>
  <c r="R614"/>
  <c r="P614"/>
  <c r="BI612"/>
  <c r="BH612"/>
  <c r="BG612"/>
  <c r="BF612"/>
  <c r="T612"/>
  <c r="R612"/>
  <c r="P612"/>
  <c r="BI610"/>
  <c r="BH610"/>
  <c r="BG610"/>
  <c r="BF610"/>
  <c r="T610"/>
  <c r="R610"/>
  <c r="P610"/>
  <c r="BI608"/>
  <c r="BH608"/>
  <c r="BG608"/>
  <c r="BF608"/>
  <c r="T608"/>
  <c r="R608"/>
  <c r="P608"/>
  <c r="BI606"/>
  <c r="BH606"/>
  <c r="BG606"/>
  <c r="BF606"/>
  <c r="T606"/>
  <c r="R606"/>
  <c r="P606"/>
  <c r="BI604"/>
  <c r="BH604"/>
  <c r="BG604"/>
  <c r="BF604"/>
  <c r="T604"/>
  <c r="R604"/>
  <c r="P604"/>
  <c r="BI602"/>
  <c r="BH602"/>
  <c r="BG602"/>
  <c r="BF602"/>
  <c r="T602"/>
  <c r="R602"/>
  <c r="P602"/>
  <c r="BI600"/>
  <c r="BH600"/>
  <c r="BG600"/>
  <c r="BF600"/>
  <c r="T600"/>
  <c r="R600"/>
  <c r="P600"/>
  <c r="BI598"/>
  <c r="BH598"/>
  <c r="BG598"/>
  <c r="BF598"/>
  <c r="T598"/>
  <c r="R598"/>
  <c r="P598"/>
  <c r="BI595"/>
  <c r="BH595"/>
  <c r="BG595"/>
  <c r="BF595"/>
  <c r="T595"/>
  <c r="R595"/>
  <c r="P595"/>
  <c r="BI593"/>
  <c r="BH593"/>
  <c r="BG593"/>
  <c r="BF593"/>
  <c r="T593"/>
  <c r="R593"/>
  <c r="P593"/>
  <c r="BI588"/>
  <c r="BH588"/>
  <c r="BG588"/>
  <c r="BF588"/>
  <c r="T588"/>
  <c r="R588"/>
  <c r="P588"/>
  <c r="BI586"/>
  <c r="BH586"/>
  <c r="BG586"/>
  <c r="BF586"/>
  <c r="T586"/>
  <c r="R586"/>
  <c r="P586"/>
  <c r="BI584"/>
  <c r="BH584"/>
  <c r="BG584"/>
  <c r="BF584"/>
  <c r="T584"/>
  <c r="R584"/>
  <c r="P584"/>
  <c r="BI582"/>
  <c r="BH582"/>
  <c r="BG582"/>
  <c r="BF582"/>
  <c r="T582"/>
  <c r="R582"/>
  <c r="P582"/>
  <c r="BI580"/>
  <c r="BH580"/>
  <c r="BG580"/>
  <c r="BF580"/>
  <c r="T580"/>
  <c r="R580"/>
  <c r="P580"/>
  <c r="BI578"/>
  <c r="BH578"/>
  <c r="BG578"/>
  <c r="BF578"/>
  <c r="T578"/>
  <c r="R578"/>
  <c r="P578"/>
  <c r="BI576"/>
  <c r="BH576"/>
  <c r="BG576"/>
  <c r="BF576"/>
  <c r="T576"/>
  <c r="R576"/>
  <c r="P576"/>
  <c r="BI575"/>
  <c r="BH575"/>
  <c r="BG575"/>
  <c r="BF575"/>
  <c r="T575"/>
  <c r="R575"/>
  <c r="P575"/>
  <c r="BI565"/>
  <c r="BH565"/>
  <c r="BG565"/>
  <c r="BF565"/>
  <c r="T565"/>
  <c r="R565"/>
  <c r="P565"/>
  <c r="BI563"/>
  <c r="BH563"/>
  <c r="BG563"/>
  <c r="BF563"/>
  <c r="T563"/>
  <c r="R563"/>
  <c r="P563"/>
  <c r="BI561"/>
  <c r="BH561"/>
  <c r="BG561"/>
  <c r="BF561"/>
  <c r="T561"/>
  <c r="R561"/>
  <c r="P561"/>
  <c r="BI559"/>
  <c r="BH559"/>
  <c r="BG559"/>
  <c r="BF559"/>
  <c r="T559"/>
  <c r="R559"/>
  <c r="P559"/>
  <c r="BI557"/>
  <c r="BH557"/>
  <c r="BG557"/>
  <c r="BF557"/>
  <c r="T557"/>
  <c r="R557"/>
  <c r="P557"/>
  <c r="BI555"/>
  <c r="BH555"/>
  <c r="BG555"/>
  <c r="BF555"/>
  <c r="T555"/>
  <c r="R555"/>
  <c r="P555"/>
  <c r="BI553"/>
  <c r="BH553"/>
  <c r="BG553"/>
  <c r="BF553"/>
  <c r="T553"/>
  <c r="R553"/>
  <c r="P553"/>
  <c r="BI552"/>
  <c r="BH552"/>
  <c r="BG552"/>
  <c r="BF552"/>
  <c r="T552"/>
  <c r="R552"/>
  <c r="P552"/>
  <c r="BI550"/>
  <c r="BH550"/>
  <c r="BG550"/>
  <c r="BF550"/>
  <c r="T550"/>
  <c r="R550"/>
  <c r="P550"/>
  <c r="BI547"/>
  <c r="BH547"/>
  <c r="BG547"/>
  <c r="BF547"/>
  <c r="T547"/>
  <c r="R547"/>
  <c r="P547"/>
  <c r="BI541"/>
  <c r="BH541"/>
  <c r="BG541"/>
  <c r="BF541"/>
  <c r="T541"/>
  <c r="R541"/>
  <c r="P541"/>
  <c r="BI539"/>
  <c r="BH539"/>
  <c r="BG539"/>
  <c r="BF539"/>
  <c r="T539"/>
  <c r="R539"/>
  <c r="P539"/>
  <c r="BI537"/>
  <c r="BH537"/>
  <c r="BG537"/>
  <c r="BF537"/>
  <c r="T537"/>
  <c r="R537"/>
  <c r="P537"/>
  <c r="BI536"/>
  <c r="BH536"/>
  <c r="BG536"/>
  <c r="BF536"/>
  <c r="T536"/>
  <c r="R536"/>
  <c r="P536"/>
  <c r="BI534"/>
  <c r="BH534"/>
  <c r="BG534"/>
  <c r="BF534"/>
  <c r="T534"/>
  <c r="R534"/>
  <c r="P534"/>
  <c r="BI532"/>
  <c r="BH532"/>
  <c r="BG532"/>
  <c r="BF532"/>
  <c r="T532"/>
  <c r="R532"/>
  <c r="P532"/>
  <c r="BI530"/>
  <c r="BH530"/>
  <c r="BG530"/>
  <c r="BF530"/>
  <c r="T530"/>
  <c r="R530"/>
  <c r="P530"/>
  <c r="BI527"/>
  <c r="BH527"/>
  <c r="BG527"/>
  <c r="BF527"/>
  <c r="T527"/>
  <c r="R527"/>
  <c r="P527"/>
  <c r="BI524"/>
  <c r="BH524"/>
  <c r="BG524"/>
  <c r="BF524"/>
  <c r="T524"/>
  <c r="R524"/>
  <c r="P524"/>
  <c r="BI522"/>
  <c r="BH522"/>
  <c r="BG522"/>
  <c r="BF522"/>
  <c r="T522"/>
  <c r="R522"/>
  <c r="P522"/>
  <c r="BI519"/>
  <c r="BH519"/>
  <c r="BG519"/>
  <c r="BF519"/>
  <c r="T519"/>
  <c r="R519"/>
  <c r="P519"/>
  <c r="BI516"/>
  <c r="BH516"/>
  <c r="BG516"/>
  <c r="BF516"/>
  <c r="T516"/>
  <c r="R516"/>
  <c r="P516"/>
  <c r="BI511"/>
  <c r="BH511"/>
  <c r="BG511"/>
  <c r="BF511"/>
  <c r="T511"/>
  <c r="R511"/>
  <c r="P511"/>
  <c r="BI508"/>
  <c r="BH508"/>
  <c r="BG508"/>
  <c r="BF508"/>
  <c r="T508"/>
  <c r="R508"/>
  <c r="P508"/>
  <c r="BI503"/>
  <c r="BH503"/>
  <c r="BG503"/>
  <c r="BF503"/>
  <c r="T503"/>
  <c r="R503"/>
  <c r="P503"/>
  <c r="BI497"/>
  <c r="BH497"/>
  <c r="BG497"/>
  <c r="BF497"/>
  <c r="T497"/>
  <c r="R497"/>
  <c r="P497"/>
  <c r="BI474"/>
  <c r="BH474"/>
  <c r="BG474"/>
  <c r="BF474"/>
  <c r="T474"/>
  <c r="R474"/>
  <c r="P474"/>
  <c r="BI449"/>
  <c r="BH449"/>
  <c r="BG449"/>
  <c r="BF449"/>
  <c r="T449"/>
  <c r="R449"/>
  <c r="P449"/>
  <c r="BI446"/>
  <c r="BH446"/>
  <c r="BG446"/>
  <c r="BF446"/>
  <c r="T446"/>
  <c r="R446"/>
  <c r="P446"/>
  <c r="BI435"/>
  <c r="BH435"/>
  <c r="BG435"/>
  <c r="BF435"/>
  <c r="T435"/>
  <c r="R435"/>
  <c r="P435"/>
  <c r="BI432"/>
  <c r="BH432"/>
  <c r="BG432"/>
  <c r="BF432"/>
  <c r="T432"/>
  <c r="R432"/>
  <c r="P432"/>
  <c r="BI429"/>
  <c r="BH429"/>
  <c r="BG429"/>
  <c r="BF429"/>
  <c r="T429"/>
  <c r="R429"/>
  <c r="P429"/>
  <c r="BI423"/>
  <c r="BH423"/>
  <c r="BG423"/>
  <c r="BF423"/>
  <c r="T423"/>
  <c r="R423"/>
  <c r="P423"/>
  <c r="BI418"/>
  <c r="BH418"/>
  <c r="BG418"/>
  <c r="BF418"/>
  <c r="T418"/>
  <c r="R418"/>
  <c r="P418"/>
  <c r="BI415"/>
  <c r="BH415"/>
  <c r="BG415"/>
  <c r="BF415"/>
  <c r="T415"/>
  <c r="R415"/>
  <c r="P415"/>
  <c r="BI410"/>
  <c r="BH410"/>
  <c r="BG410"/>
  <c r="BF410"/>
  <c r="T410"/>
  <c r="R410"/>
  <c r="P410"/>
  <c r="BI407"/>
  <c r="BH407"/>
  <c r="BG407"/>
  <c r="BF407"/>
  <c r="T407"/>
  <c r="R407"/>
  <c r="P407"/>
  <c r="BI402"/>
  <c r="BH402"/>
  <c r="BG402"/>
  <c r="BF402"/>
  <c r="T402"/>
  <c r="R402"/>
  <c r="P402"/>
  <c r="BI398"/>
  <c r="BH398"/>
  <c r="BG398"/>
  <c r="BF398"/>
  <c r="T398"/>
  <c r="T397"/>
  <c r="R398"/>
  <c r="R397"/>
  <c r="P398"/>
  <c r="P397"/>
  <c r="BI396"/>
  <c r="BH396"/>
  <c r="BG396"/>
  <c r="BF396"/>
  <c r="T396"/>
  <c r="R396"/>
  <c r="P396"/>
  <c r="BI395"/>
  <c r="BH395"/>
  <c r="BG395"/>
  <c r="BF395"/>
  <c r="T395"/>
  <c r="R395"/>
  <c r="P395"/>
  <c r="BI393"/>
  <c r="BH393"/>
  <c r="BG393"/>
  <c r="BF393"/>
  <c r="T393"/>
  <c r="T392"/>
  <c r="R393"/>
  <c r="R392"/>
  <c r="P393"/>
  <c r="P392"/>
  <c r="BI390"/>
  <c r="BH390"/>
  <c r="BG390"/>
  <c r="BF390"/>
  <c r="T390"/>
  <c r="T389"/>
  <c r="R390"/>
  <c r="R389"/>
  <c r="P390"/>
  <c r="P389"/>
  <c r="BI387"/>
  <c r="BH387"/>
  <c r="BG387"/>
  <c r="BF387"/>
  <c r="T387"/>
  <c r="R387"/>
  <c r="P387"/>
  <c r="BI384"/>
  <c r="BH384"/>
  <c r="BG384"/>
  <c r="BF384"/>
  <c r="T384"/>
  <c r="R384"/>
  <c r="P384"/>
  <c r="BI382"/>
  <c r="BH382"/>
  <c r="BG382"/>
  <c r="BF382"/>
  <c r="T382"/>
  <c r="R382"/>
  <c r="P382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1"/>
  <c r="BH371"/>
  <c r="BG371"/>
  <c r="BF371"/>
  <c r="T371"/>
  <c r="R371"/>
  <c r="P371"/>
  <c r="BI369"/>
  <c r="BH369"/>
  <c r="BG369"/>
  <c r="BF369"/>
  <c r="T369"/>
  <c r="R369"/>
  <c r="P369"/>
  <c r="BI364"/>
  <c r="BH364"/>
  <c r="BG364"/>
  <c r="BF364"/>
  <c r="T364"/>
  <c r="R364"/>
  <c r="P364"/>
  <c r="BI360"/>
  <c r="BH360"/>
  <c r="BG360"/>
  <c r="BF360"/>
  <c r="T360"/>
  <c r="R360"/>
  <c r="P360"/>
  <c r="BI358"/>
  <c r="BH358"/>
  <c r="BG358"/>
  <c r="BF358"/>
  <c r="T358"/>
  <c r="R358"/>
  <c r="P358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6"/>
  <c r="BH346"/>
  <c r="BG346"/>
  <c r="BF346"/>
  <c r="T346"/>
  <c r="R346"/>
  <c r="P346"/>
  <c r="BI343"/>
  <c r="BH343"/>
  <c r="BG343"/>
  <c r="BF343"/>
  <c r="T343"/>
  <c r="R343"/>
  <c r="P343"/>
  <c r="BI341"/>
  <c r="BH341"/>
  <c r="BG341"/>
  <c r="BF341"/>
  <c r="T341"/>
  <c r="R341"/>
  <c r="P341"/>
  <c r="BI337"/>
  <c r="BH337"/>
  <c r="BG337"/>
  <c r="BF337"/>
  <c r="T337"/>
  <c r="R337"/>
  <c r="P337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28"/>
  <c r="BH328"/>
  <c r="BG328"/>
  <c r="BF328"/>
  <c r="T328"/>
  <c r="R328"/>
  <c r="P328"/>
  <c r="BI327"/>
  <c r="BH327"/>
  <c r="BG327"/>
  <c r="BF327"/>
  <c r="T327"/>
  <c r="R327"/>
  <c r="P327"/>
  <c r="BI325"/>
  <c r="BH325"/>
  <c r="BG325"/>
  <c r="BF325"/>
  <c r="T325"/>
  <c r="R325"/>
  <c r="P325"/>
  <c r="BI318"/>
  <c r="BH318"/>
  <c r="BG318"/>
  <c r="BF318"/>
  <c r="T318"/>
  <c r="R318"/>
  <c r="P318"/>
  <c r="BI314"/>
  <c r="BH314"/>
  <c r="BG314"/>
  <c r="BF314"/>
  <c r="T314"/>
  <c r="R314"/>
  <c r="P314"/>
  <c r="BI309"/>
  <c r="BH309"/>
  <c r="BG309"/>
  <c r="BF309"/>
  <c r="T309"/>
  <c r="R309"/>
  <c r="P309"/>
  <c r="BI304"/>
  <c r="BH304"/>
  <c r="BG304"/>
  <c r="BF304"/>
  <c r="T304"/>
  <c r="R304"/>
  <c r="P304"/>
  <c r="BI301"/>
  <c r="BH301"/>
  <c r="BG301"/>
  <c r="BF301"/>
  <c r="T301"/>
  <c r="R301"/>
  <c r="P301"/>
  <c r="BI299"/>
  <c r="BH299"/>
  <c r="BG299"/>
  <c r="BF299"/>
  <c r="T299"/>
  <c r="R299"/>
  <c r="P299"/>
  <c r="BI277"/>
  <c r="BH277"/>
  <c r="BG277"/>
  <c r="BF277"/>
  <c r="T277"/>
  <c r="R277"/>
  <c r="P277"/>
  <c r="BI275"/>
  <c r="BH275"/>
  <c r="BG275"/>
  <c r="BF275"/>
  <c r="T275"/>
  <c r="R275"/>
  <c r="P275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4"/>
  <c r="BH244"/>
  <c r="BG244"/>
  <c r="BF244"/>
  <c r="T244"/>
  <c r="R244"/>
  <c r="P244"/>
  <c r="BI242"/>
  <c r="BH242"/>
  <c r="BG242"/>
  <c r="BF242"/>
  <c r="T242"/>
  <c r="R242"/>
  <c r="P242"/>
  <c r="BI237"/>
  <c r="BH237"/>
  <c r="BG237"/>
  <c r="BF237"/>
  <c r="T237"/>
  <c r="R237"/>
  <c r="P237"/>
  <c r="BI232"/>
  <c r="BH232"/>
  <c r="BG232"/>
  <c r="BF232"/>
  <c r="T232"/>
  <c r="R232"/>
  <c r="P232"/>
  <c r="BI227"/>
  <c r="BH227"/>
  <c r="BG227"/>
  <c r="BF227"/>
  <c r="T227"/>
  <c r="R227"/>
  <c r="P227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4"/>
  <c r="BH214"/>
  <c r="BG214"/>
  <c r="BF214"/>
  <c r="T214"/>
  <c r="R214"/>
  <c r="P214"/>
  <c r="BI207"/>
  <c r="BH207"/>
  <c r="BG207"/>
  <c r="BF207"/>
  <c r="T207"/>
  <c r="R207"/>
  <c r="P207"/>
  <c r="BI200"/>
  <c r="BH200"/>
  <c r="BG200"/>
  <c r="BF200"/>
  <c r="T200"/>
  <c r="R200"/>
  <c r="P200"/>
  <c r="BI195"/>
  <c r="BH195"/>
  <c r="BG195"/>
  <c r="BF195"/>
  <c r="T195"/>
  <c r="R195"/>
  <c r="P195"/>
  <c r="BI190"/>
  <c r="BH190"/>
  <c r="BG190"/>
  <c r="BF190"/>
  <c r="T190"/>
  <c r="R190"/>
  <c r="P190"/>
  <c r="BI173"/>
  <c r="BH173"/>
  <c r="BG173"/>
  <c r="BF173"/>
  <c r="T173"/>
  <c r="R173"/>
  <c r="P173"/>
  <c r="BI169"/>
  <c r="BH169"/>
  <c r="BG169"/>
  <c r="BF169"/>
  <c r="T169"/>
  <c r="R169"/>
  <c r="P169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4"/>
  <c r="BH124"/>
  <c r="BG124"/>
  <c r="BF124"/>
  <c r="T124"/>
  <c r="R124"/>
  <c r="P124"/>
  <c r="BI118"/>
  <c r="BH118"/>
  <c r="BG118"/>
  <c r="BF118"/>
  <c r="T118"/>
  <c r="R118"/>
  <c r="P118"/>
  <c r="BI114"/>
  <c r="BH114"/>
  <c r="BG114"/>
  <c r="BF114"/>
  <c r="T114"/>
  <c r="R114"/>
  <c r="P114"/>
  <c r="J108"/>
  <c r="J107"/>
  <c r="F107"/>
  <c r="F105"/>
  <c r="E103"/>
  <c r="J55"/>
  <c r="J54"/>
  <c r="F54"/>
  <c r="F52"/>
  <c r="E50"/>
  <c r="J18"/>
  <c r="E18"/>
  <c r="F108"/>
  <c r="J17"/>
  <c r="J12"/>
  <c r="J52"/>
  <c r="E7"/>
  <c r="E48"/>
  <c i="1" r="L50"/>
  <c r="AM50"/>
  <c r="AM49"/>
  <c r="L49"/>
  <c r="AM47"/>
  <c r="L47"/>
  <c r="L45"/>
  <c r="L44"/>
  <c i="2" r="BK1334"/>
  <c r="J1331"/>
  <c r="J1320"/>
  <c r="J1313"/>
  <c r="BK1301"/>
  <c r="BK1040"/>
  <c r="J997"/>
  <c r="J972"/>
  <c r="BK965"/>
  <c r="J926"/>
  <c r="J871"/>
  <c r="J822"/>
  <c r="J522"/>
  <c r="BK402"/>
  <c r="BK353"/>
  <c r="BK325"/>
  <c r="J173"/>
  <c r="BK133"/>
  <c r="BK1086"/>
  <c r="BK1036"/>
  <c r="BK1011"/>
  <c r="J988"/>
  <c r="BK969"/>
  <c r="BK883"/>
  <c r="J741"/>
  <c r="J604"/>
  <c r="BK503"/>
  <c r="J410"/>
  <c r="J336"/>
  <c r="BK1264"/>
  <c r="BK1041"/>
  <c r="BK968"/>
  <c r="BK953"/>
  <c r="J889"/>
  <c r="J813"/>
  <c r="BK651"/>
  <c r="J550"/>
  <c r="BK407"/>
  <c r="BK376"/>
  <c r="BK346"/>
  <c r="BK318"/>
  <c r="J195"/>
  <c r="J114"/>
  <c r="J1299"/>
  <c r="BK1236"/>
  <c r="BK1138"/>
  <c r="BK1054"/>
  <c r="J1020"/>
  <c r="BK988"/>
  <c r="BK974"/>
  <c r="J907"/>
  <c r="BK765"/>
  <c r="J631"/>
  <c r="J559"/>
  <c r="J435"/>
  <c r="J334"/>
  <c r="BK255"/>
  <c r="J242"/>
  <c r="J151"/>
  <c r="BK1130"/>
  <c r="J1035"/>
  <c r="J950"/>
  <c r="J905"/>
  <c r="J879"/>
  <c r="J832"/>
  <c r="BK619"/>
  <c r="J553"/>
  <c r="BK508"/>
  <c r="BK336"/>
  <c r="BK244"/>
  <c r="BK153"/>
  <c r="J1309"/>
  <c r="BK1033"/>
  <c r="BK987"/>
  <c r="BK901"/>
  <c r="J827"/>
  <c r="J625"/>
  <c r="J593"/>
  <c r="J552"/>
  <c r="BK519"/>
  <c r="J395"/>
  <c r="J325"/>
  <c r="BK232"/>
  <c r="J1323"/>
  <c r="BK1211"/>
  <c r="J1065"/>
  <c r="J932"/>
  <c r="J830"/>
  <c r="J614"/>
  <c r="J595"/>
  <c r="J432"/>
  <c r="J318"/>
  <c r="J248"/>
  <c r="BK195"/>
  <c r="BK1023"/>
  <c r="J962"/>
  <c r="J928"/>
  <c r="BK907"/>
  <c r="BK835"/>
  <c r="J718"/>
  <c r="J578"/>
  <c r="BK536"/>
  <c r="BK396"/>
  <c r="J355"/>
  <c r="BK264"/>
  <c r="J251"/>
  <c r="J190"/>
  <c r="BK114"/>
  <c i="3" r="BK86"/>
  <c i="2" r="BK1331"/>
  <c r="J1318"/>
  <c r="J1311"/>
  <c r="J1264"/>
  <c r="BK1043"/>
  <c r="BK1004"/>
  <c r="BK979"/>
  <c r="BK930"/>
  <c r="BK888"/>
  <c r="J686"/>
  <c r="BK576"/>
  <c r="BK524"/>
  <c r="J346"/>
  <c r="J299"/>
  <c r="BK159"/>
  <c r="BK1257"/>
  <c r="BK1092"/>
  <c r="J1030"/>
  <c r="BK966"/>
  <c r="BK905"/>
  <c r="BK813"/>
  <c r="BK707"/>
  <c r="BK606"/>
  <c r="BK415"/>
  <c r="BK337"/>
  <c r="BK200"/>
  <c r="J1304"/>
  <c r="J1208"/>
  <c r="J1029"/>
  <c r="BK984"/>
  <c r="J915"/>
  <c r="J870"/>
  <c r="BK710"/>
  <c r="J637"/>
  <c r="BK598"/>
  <c r="BK559"/>
  <c r="BK374"/>
  <c r="J341"/>
  <c r="J237"/>
  <c r="J207"/>
  <c r="BK145"/>
  <c r="BK1259"/>
  <c r="BK1224"/>
  <c r="J1182"/>
  <c r="BK1058"/>
  <c r="J1023"/>
  <c r="BK985"/>
  <c r="BK950"/>
  <c r="BK830"/>
  <c r="BK741"/>
  <c r="J630"/>
  <c r="J565"/>
  <c r="J423"/>
  <c r="J309"/>
  <c r="BK251"/>
  <c r="J163"/>
  <c i="1" r="AS54"/>
  <c i="2" r="J806"/>
  <c r="J627"/>
  <c r="BK552"/>
  <c r="BK446"/>
  <c r="J371"/>
  <c r="J314"/>
  <c r="BK221"/>
  <c r="BK118"/>
  <c r="J1140"/>
  <c r="J1046"/>
  <c r="J1017"/>
  <c r="BK923"/>
  <c r="J878"/>
  <c r="BK642"/>
  <c r="J602"/>
  <c r="BK553"/>
  <c r="J503"/>
  <c r="BK382"/>
  <c r="BK355"/>
  <c r="BK135"/>
  <c r="J1124"/>
  <c r="J1014"/>
  <c r="BK956"/>
  <c r="BK889"/>
  <c r="J651"/>
  <c r="BK621"/>
  <c r="BK588"/>
  <c r="BK547"/>
  <c r="J387"/>
  <c r="J301"/>
  <c r="J221"/>
  <c r="J1033"/>
  <c r="BK997"/>
  <c r="J938"/>
  <c r="BK917"/>
  <c r="J899"/>
  <c r="BK822"/>
  <c r="J657"/>
  <c r="J563"/>
  <c r="J537"/>
  <c r="BK474"/>
  <c r="BK387"/>
  <c r="J353"/>
  <c r="BK253"/>
  <c r="J214"/>
  <c r="BK124"/>
  <c i="3" r="BK89"/>
  <c i="2" r="BK1339"/>
  <c r="J1334"/>
  <c r="BK1320"/>
  <c r="BK1313"/>
  <c r="BK1306"/>
  <c r="J1047"/>
  <c r="BK1013"/>
  <c r="J987"/>
  <c r="BK971"/>
  <c r="BK962"/>
  <c r="BK915"/>
  <c r="BK699"/>
  <c r="J586"/>
  <c r="J527"/>
  <c r="J407"/>
  <c r="BK357"/>
  <c r="J332"/>
  <c r="BK242"/>
  <c r="J1144"/>
  <c r="BK1044"/>
  <c r="J1022"/>
  <c r="BK1010"/>
  <c r="J984"/>
  <c r="BK959"/>
  <c r="BK781"/>
  <c r="BK664"/>
  <c r="J588"/>
  <c r="J474"/>
  <c r="J393"/>
  <c r="BK249"/>
  <c r="BK1140"/>
  <c r="J1004"/>
  <c r="J965"/>
  <c r="J935"/>
  <c r="J875"/>
  <c r="J765"/>
  <c r="BK593"/>
  <c r="BK561"/>
  <c r="J429"/>
  <c r="BK371"/>
  <c r="J357"/>
  <c r="BK314"/>
  <c r="BK219"/>
  <c r="J149"/>
  <c r="J1306"/>
  <c r="J1262"/>
  <c r="BK1213"/>
  <c r="J1094"/>
  <c r="BK1030"/>
  <c r="BK1002"/>
  <c r="BK978"/>
  <c r="J968"/>
  <c r="BK891"/>
  <c r="BK768"/>
  <c r="BK705"/>
  <c r="J610"/>
  <c r="J547"/>
  <c r="J449"/>
  <c r="J376"/>
  <c r="BK277"/>
  <c r="BK237"/>
  <c r="J139"/>
  <c r="BK1047"/>
  <c r="BK996"/>
  <c r="BK963"/>
  <c r="BK913"/>
  <c r="J884"/>
  <c r="J864"/>
  <c r="J710"/>
  <c r="BK565"/>
  <c r="BK530"/>
  <c r="BK390"/>
  <c r="BK299"/>
  <c r="J129"/>
  <c r="J1236"/>
  <c r="BK1094"/>
  <c r="BK1032"/>
  <c r="J974"/>
  <c r="BK899"/>
  <c r="J776"/>
  <c r="BK631"/>
  <c r="J608"/>
  <c r="J530"/>
  <c r="BK432"/>
  <c r="BK369"/>
  <c r="BK275"/>
  <c r="J159"/>
  <c r="J1213"/>
  <c r="J1088"/>
  <c r="J983"/>
  <c r="BK919"/>
  <c r="BK850"/>
  <c r="J646"/>
  <c r="BK612"/>
  <c r="J584"/>
  <c r="J561"/>
  <c r="BK418"/>
  <c r="BK327"/>
  <c r="J253"/>
  <c r="BK169"/>
  <c r="BK983"/>
  <c r="J953"/>
  <c r="J913"/>
  <c r="BK871"/>
  <c r="BK760"/>
  <c r="BK586"/>
  <c r="J541"/>
  <c r="BK449"/>
  <c r="BK378"/>
  <c r="BK334"/>
  <c r="J249"/>
  <c r="BK131"/>
  <c r="BK1323"/>
  <c r="J1316"/>
  <c r="BK1309"/>
  <c r="BK1065"/>
  <c r="BK1016"/>
  <c r="J966"/>
  <c r="J960"/>
  <c r="J909"/>
  <c r="J760"/>
  <c r="BK637"/>
  <c r="J930"/>
  <c r="BK724"/>
  <c r="J600"/>
  <c r="J511"/>
  <c r="J369"/>
  <c r="J257"/>
  <c r="BK151"/>
  <c r="BK1017"/>
  <c r="J957"/>
  <c r="BK878"/>
  <c r="J655"/>
  <c r="BK610"/>
  <c r="J446"/>
  <c r="BK393"/>
  <c r="BK928"/>
  <c r="BK757"/>
  <c r="BK657"/>
  <c r="BK625"/>
  <c r="BK604"/>
  <c r="BK539"/>
  <c r="J524"/>
  <c r="J384"/>
  <c r="BK304"/>
  <c r="J244"/>
  <c r="BK156"/>
  <c r="J133"/>
  <c r="BK1062"/>
  <c r="J1044"/>
  <c r="BK993"/>
  <c r="J956"/>
  <c r="J917"/>
  <c r="BK902"/>
  <c r="BK870"/>
  <c r="J811"/>
  <c r="J664"/>
  <c r="J598"/>
  <c r="BK555"/>
  <c r="J534"/>
  <c r="J398"/>
  <c r="BK332"/>
  <c r="BK227"/>
  <c r="BK190"/>
  <c r="BK1299"/>
  <c r="BK1182"/>
  <c r="BK1088"/>
  <c r="J1040"/>
  <c r="BK1020"/>
  <c r="BK994"/>
  <c r="J921"/>
  <c r="J891"/>
  <c r="BK818"/>
  <c r="BK646"/>
  <c r="BK630"/>
  <c r="BK614"/>
  <c r="J508"/>
  <c r="J402"/>
  <c r="J374"/>
  <c r="J351"/>
  <c r="BK262"/>
  <c r="J124"/>
  <c r="BK1142"/>
  <c r="J1058"/>
  <c r="J1002"/>
  <c r="J941"/>
  <c r="J883"/>
  <c r="J699"/>
  <c r="BK623"/>
  <c r="BK600"/>
  <c r="BK582"/>
  <c r="J580"/>
  <c r="BK516"/>
  <c r="J382"/>
  <c r="J264"/>
  <c r="BK223"/>
  <c r="BK1029"/>
  <c r="J1011"/>
  <c r="J969"/>
  <c r="BK935"/>
  <c r="BK909"/>
  <c r="BK879"/>
  <c r="BK811"/>
  <c r="BK701"/>
  <c r="BK602"/>
  <c r="BK557"/>
  <c r="J516"/>
  <c r="BK395"/>
  <c r="BK360"/>
  <c r="BK351"/>
  <c r="BK260"/>
  <c r="J232"/>
  <c r="BK173"/>
  <c r="J118"/>
  <c i="3" r="J89"/>
  <c r="J86"/>
  <c i="2" r="BK938"/>
  <c r="BK864"/>
  <c r="BK655"/>
  <c r="BK550"/>
  <c r="J378"/>
  <c r="BK301"/>
  <c r="BK149"/>
  <c r="J1138"/>
  <c r="BK1067"/>
  <c r="BK1035"/>
  <c r="BK972"/>
  <c r="BK941"/>
  <c r="J868"/>
  <c r="J757"/>
  <c r="J612"/>
  <c r="BK532"/>
  <c r="BK384"/>
  <c r="J223"/>
  <c r="J143"/>
  <c r="J1239"/>
  <c r="BK1022"/>
  <c r="J979"/>
  <c r="BK884"/>
  <c r="BK718"/>
  <c r="BK627"/>
  <c r="J576"/>
  <c r="J415"/>
  <c r="J1339"/>
  <c r="BK1325"/>
  <c r="BK1318"/>
  <c r="BK1311"/>
  <c r="J1086"/>
  <c r="J1062"/>
  <c r="BK1014"/>
  <c r="BK976"/>
  <c r="J959"/>
  <c r="BK875"/>
  <c r="J850"/>
  <c r="J617"/>
  <c r="BK511"/>
  <c r="J390"/>
  <c r="BK343"/>
  <c r="J169"/>
  <c r="BK1304"/>
  <c r="J1130"/>
  <c r="J1016"/>
  <c r="J993"/>
  <c r="BK975"/>
  <c r="BK926"/>
  <c r="J818"/>
  <c r="J701"/>
  <c r="J519"/>
  <c r="BK429"/>
  <c r="BK341"/>
  <c r="J219"/>
  <c r="BK129"/>
  <c r="J1211"/>
  <c r="BK1025"/>
  <c r="BK960"/>
  <c r="J890"/>
  <c r="BK827"/>
  <c r="J705"/>
  <c r="J606"/>
  <c r="J575"/>
  <c r="BK364"/>
  <c r="J360"/>
  <c r="J328"/>
  <c r="J277"/>
  <c r="J227"/>
  <c r="J153"/>
  <c r="J131"/>
  <c r="J1301"/>
  <c r="BK1239"/>
  <c r="BK1208"/>
  <c r="J1142"/>
  <c r="J1092"/>
  <c r="J1025"/>
  <c r="J994"/>
  <c r="J971"/>
  <c r="BK932"/>
  <c r="J888"/>
  <c r="J781"/>
  <c r="J724"/>
  <c r="BK641"/>
  <c r="BK617"/>
  <c r="BK580"/>
  <c r="J532"/>
  <c r="J418"/>
  <c r="BK328"/>
  <c r="J262"/>
  <c r="BK248"/>
  <c r="BK207"/>
  <c r="J145"/>
  <c r="BK1046"/>
  <c r="J1010"/>
  <c r="J975"/>
  <c r="J923"/>
  <c r="BK911"/>
  <c r="BK890"/>
  <c r="BK868"/>
  <c r="BK776"/>
  <c r="J641"/>
  <c r="BK563"/>
  <c r="J539"/>
  <c r="J497"/>
  <c r="J337"/>
  <c r="J304"/>
  <c r="J200"/>
  <c r="J135"/>
  <c r="J1257"/>
  <c r="BK1144"/>
  <c r="J1054"/>
  <c r="J1036"/>
  <c r="BK1027"/>
  <c r="J1001"/>
  <c r="BK957"/>
  <c r="J911"/>
  <c r="J835"/>
  <c r="BK686"/>
  <c r="J621"/>
  <c r="BK575"/>
  <c r="BK541"/>
  <c r="BK522"/>
  <c r="BK410"/>
  <c r="J364"/>
  <c r="J343"/>
  <c r="J260"/>
  <c r="BK139"/>
  <c r="J1224"/>
  <c r="J1110"/>
  <c r="J1043"/>
  <c r="J985"/>
  <c r="J978"/>
  <c r="BK921"/>
  <c r="BK876"/>
  <c r="J768"/>
  <c r="J642"/>
  <c r="BK608"/>
  <c r="BK584"/>
  <c r="J582"/>
  <c r="BK537"/>
  <c r="J396"/>
  <c r="BK358"/>
  <c r="J255"/>
  <c r="BK214"/>
  <c r="J1027"/>
  <c r="BK1001"/>
  <c r="J976"/>
  <c r="J944"/>
  <c r="J919"/>
  <c r="J901"/>
  <c r="J876"/>
  <c r="BK832"/>
  <c r="J755"/>
  <c r="J623"/>
  <c r="J555"/>
  <c r="BK527"/>
  <c r="BK423"/>
  <c r="J358"/>
  <c r="BK309"/>
  <c r="BK257"/>
  <c r="BK143"/>
  <c i="3" r="J92"/>
  <c r="BK92"/>
  <c i="2" r="J1325"/>
  <c r="BK1316"/>
  <c r="J1067"/>
  <c r="J1032"/>
  <c r="BK755"/>
  <c r="BK595"/>
  <c r="J536"/>
  <c r="BK497"/>
  <c r="J327"/>
  <c r="J156"/>
  <c r="BK1262"/>
  <c r="BK1110"/>
  <c r="J1041"/>
  <c r="J1013"/>
  <c r="BK944"/>
  <c r="J902"/>
  <c r="BK806"/>
  <c r="J619"/>
  <c r="BK534"/>
  <c r="BK435"/>
  <c r="J275"/>
  <c r="BK163"/>
  <c r="J1259"/>
  <c r="BK1124"/>
  <c r="J996"/>
  <c r="J963"/>
  <c r="J707"/>
  <c r="BK578"/>
  <c r="J557"/>
  <c r="BK398"/>
  <c i="3" l="1" r="T84"/>
  <c r="T83"/>
  <c i="2" r="BK148"/>
  <c r="J148"/>
  <c r="J62"/>
  <c r="R148"/>
  <c r="R206"/>
  <c r="T252"/>
  <c r="T333"/>
  <c r="P401"/>
  <c r="BK417"/>
  <c r="J417"/>
  <c r="J75"/>
  <c r="T417"/>
  <c r="P529"/>
  <c r="P709"/>
  <c r="T904"/>
  <c r="P925"/>
  <c r="T113"/>
  <c r="BK206"/>
  <c r="J206"/>
  <c r="J64"/>
  <c r="R263"/>
  <c r="P373"/>
  <c r="BK394"/>
  <c r="J394"/>
  <c r="J71"/>
  <c r="T394"/>
  <c r="BK434"/>
  <c r="J434"/>
  <c r="J76"/>
  <c r="R529"/>
  <c r="R549"/>
  <c r="BK597"/>
  <c r="J597"/>
  <c r="J79"/>
  <c r="R597"/>
  <c r="P616"/>
  <c r="BK904"/>
  <c r="J904"/>
  <c r="J82"/>
  <c r="R937"/>
  <c r="BK1019"/>
  <c r="J1019"/>
  <c r="J85"/>
  <c r="R1019"/>
  <c r="BK1210"/>
  <c r="J1210"/>
  <c r="J87"/>
  <c r="R1210"/>
  <c r="BK113"/>
  <c r="P148"/>
  <c r="T148"/>
  <c r="T206"/>
  <c r="P252"/>
  <c r="R333"/>
  <c r="T434"/>
  <c r="T709"/>
  <c r="BK925"/>
  <c r="J925"/>
  <c r="J83"/>
  <c r="R925"/>
  <c r="T1064"/>
  <c r="T1261"/>
  <c r="T1315"/>
  <c r="BK1333"/>
  <c r="J1333"/>
  <c r="J91"/>
  <c r="R113"/>
  <c r="R158"/>
  <c r="T263"/>
  <c r="R373"/>
  <c r="P434"/>
  <c r="T529"/>
  <c r="T549"/>
  <c r="P597"/>
  <c r="T597"/>
  <c r="R616"/>
  <c r="BK937"/>
  <c r="J937"/>
  <c r="J84"/>
  <c r="R1064"/>
  <c r="BK1261"/>
  <c r="J1261"/>
  <c r="J88"/>
  <c r="R1315"/>
  <c r="T1322"/>
  <c r="P158"/>
  <c r="BK263"/>
  <c r="J263"/>
  <c r="J66"/>
  <c r="P333"/>
  <c r="R434"/>
  <c r="P549"/>
  <c r="BK616"/>
  <c r="J616"/>
  <c r="J80"/>
  <c r="T616"/>
  <c r="P904"/>
  <c r="T937"/>
  <c r="P1019"/>
  <c r="T1019"/>
  <c r="P1210"/>
  <c r="T1210"/>
  <c r="BK1322"/>
  <c r="J1322"/>
  <c r="J90"/>
  <c r="P1333"/>
  <c r="P113"/>
  <c r="T158"/>
  <c r="P263"/>
  <c r="BK373"/>
  <c r="J373"/>
  <c r="J68"/>
  <c r="R394"/>
  <c r="R401"/>
  <c r="P417"/>
  <c r="BK549"/>
  <c r="J549"/>
  <c r="J78"/>
  <c r="BK709"/>
  <c r="J709"/>
  <c r="J81"/>
  <c r="P937"/>
  <c r="BK1064"/>
  <c r="J1064"/>
  <c r="J86"/>
  <c r="P1261"/>
  <c r="BK1315"/>
  <c r="J1315"/>
  <c r="J89"/>
  <c r="R1322"/>
  <c r="R1333"/>
  <c r="BK158"/>
  <c r="J158"/>
  <c r="J63"/>
  <c r="P206"/>
  <c r="BK252"/>
  <c r="J252"/>
  <c r="J65"/>
  <c r="R252"/>
  <c r="BK333"/>
  <c r="J333"/>
  <c r="J67"/>
  <c r="T373"/>
  <c r="P394"/>
  <c r="BK401"/>
  <c r="J401"/>
  <c r="J74"/>
  <c r="T401"/>
  <c r="R417"/>
  <c r="BK529"/>
  <c r="J529"/>
  <c r="J77"/>
  <c r="R709"/>
  <c r="R904"/>
  <c r="T925"/>
  <c r="P1064"/>
  <c r="R1261"/>
  <c r="P1315"/>
  <c r="P1322"/>
  <c r="T1333"/>
  <c r="BK389"/>
  <c r="J389"/>
  <c r="J69"/>
  <c r="BK392"/>
  <c r="J392"/>
  <c r="J70"/>
  <c i="3" r="BK91"/>
  <c r="J91"/>
  <c r="J63"/>
  <c r="BK88"/>
  <c r="J88"/>
  <c r="J62"/>
  <c r="BK85"/>
  <c r="J85"/>
  <c r="J61"/>
  <c i="2" r="BK397"/>
  <c r="J397"/>
  <c r="J72"/>
  <c i="3" r="F80"/>
  <c r="BE89"/>
  <c r="J52"/>
  <c r="BE86"/>
  <c i="2" r="J113"/>
  <c r="J61"/>
  <c r="BK400"/>
  <c r="J400"/>
  <c r="J73"/>
  <c i="3" r="E73"/>
  <c r="BE92"/>
  <c i="2" r="BE129"/>
  <c r="BE135"/>
  <c r="BE255"/>
  <c r="BE299"/>
  <c r="BE301"/>
  <c r="BE304"/>
  <c r="BE337"/>
  <c r="BE341"/>
  <c r="BE343"/>
  <c r="BE374"/>
  <c r="BE432"/>
  <c r="BE435"/>
  <c r="BE522"/>
  <c r="BE524"/>
  <c r="BE532"/>
  <c r="BE534"/>
  <c r="BE588"/>
  <c r="BE606"/>
  <c r="BE781"/>
  <c r="BE883"/>
  <c r="BE905"/>
  <c r="BE956"/>
  <c r="BE966"/>
  <c r="BE971"/>
  <c r="BE1014"/>
  <c r="BE1022"/>
  <c r="BE1046"/>
  <c r="BE1047"/>
  <c r="BE1058"/>
  <c r="BE1062"/>
  <c r="BE1124"/>
  <c r="E101"/>
  <c r="BE118"/>
  <c r="BE124"/>
  <c r="BE133"/>
  <c r="BE139"/>
  <c r="BE143"/>
  <c r="BE145"/>
  <c r="BE149"/>
  <c r="BE159"/>
  <c r="BE334"/>
  <c r="BE402"/>
  <c r="BE449"/>
  <c r="BE530"/>
  <c r="BE575"/>
  <c r="BE578"/>
  <c r="BE582"/>
  <c r="BE584"/>
  <c r="BE619"/>
  <c r="BE625"/>
  <c r="BE657"/>
  <c r="BE664"/>
  <c r="BE701"/>
  <c r="BE705"/>
  <c r="BE707"/>
  <c r="BE710"/>
  <c r="BE718"/>
  <c r="BE741"/>
  <c r="BE755"/>
  <c r="BE757"/>
  <c r="BE760"/>
  <c r="BE818"/>
  <c r="BE822"/>
  <c r="BE868"/>
  <c r="BE884"/>
  <c r="BE901"/>
  <c r="BE902"/>
  <c r="BE909"/>
  <c r="BE928"/>
  <c r="BE960"/>
  <c r="BE962"/>
  <c r="BE969"/>
  <c r="BE988"/>
  <c r="BE993"/>
  <c r="BE997"/>
  <c r="BE1016"/>
  <c r="BE1017"/>
  <c r="BE1025"/>
  <c r="BE1032"/>
  <c r="BE1144"/>
  <c r="BE1236"/>
  <c r="BE1320"/>
  <c r="BE151"/>
  <c r="BE169"/>
  <c r="BE190"/>
  <c r="BE195"/>
  <c r="BE200"/>
  <c r="BE214"/>
  <c r="BE221"/>
  <c r="BE251"/>
  <c r="BE327"/>
  <c r="BE332"/>
  <c r="BE393"/>
  <c r="BE446"/>
  <c r="BE547"/>
  <c r="BE559"/>
  <c r="BE586"/>
  <c r="BE612"/>
  <c r="BE623"/>
  <c r="BE651"/>
  <c r="BE699"/>
  <c r="BE811"/>
  <c r="BE870"/>
  <c r="BE871"/>
  <c r="BE875"/>
  <c r="BE876"/>
  <c r="BE888"/>
  <c r="BE889"/>
  <c r="BE915"/>
  <c r="BE932"/>
  <c r="BE935"/>
  <c r="BE941"/>
  <c r="BE944"/>
  <c r="BE968"/>
  <c r="BE983"/>
  <c r="BE984"/>
  <c r="BE1043"/>
  <c r="BE1065"/>
  <c r="BE1067"/>
  <c r="BE1130"/>
  <c r="BE1138"/>
  <c r="BE1224"/>
  <c r="BE1262"/>
  <c r="BE1306"/>
  <c r="F55"/>
  <c r="BE156"/>
  <c r="BE163"/>
  <c r="BE173"/>
  <c r="BE242"/>
  <c r="BE249"/>
  <c r="BE275"/>
  <c r="BE277"/>
  <c r="BE318"/>
  <c r="BE328"/>
  <c r="BE346"/>
  <c r="BE351"/>
  <c r="BE369"/>
  <c r="BE376"/>
  <c r="BE382"/>
  <c r="BE384"/>
  <c r="BE387"/>
  <c r="BE407"/>
  <c r="BE415"/>
  <c r="BE418"/>
  <c r="BE423"/>
  <c r="BE429"/>
  <c r="BE561"/>
  <c r="BE576"/>
  <c r="BE608"/>
  <c r="BE630"/>
  <c r="BE631"/>
  <c r="BE646"/>
  <c r="BE827"/>
  <c r="BE835"/>
  <c r="BE899"/>
  <c r="BE938"/>
  <c r="BE972"/>
  <c r="BE1013"/>
  <c r="BE1092"/>
  <c r="BE114"/>
  <c r="BE131"/>
  <c r="BE223"/>
  <c r="BE227"/>
  <c r="BE257"/>
  <c r="BE358"/>
  <c r="BE360"/>
  <c r="BE364"/>
  <c r="BE378"/>
  <c r="BE410"/>
  <c r="BE474"/>
  <c r="BE516"/>
  <c r="BE519"/>
  <c r="BE536"/>
  <c r="BE552"/>
  <c r="BE595"/>
  <c r="BE614"/>
  <c r="BE806"/>
  <c r="BE913"/>
  <c r="BE917"/>
  <c r="BE919"/>
  <c r="BE921"/>
  <c r="BE926"/>
  <c r="BE957"/>
  <c r="BE959"/>
  <c r="BE963"/>
  <c r="BE975"/>
  <c r="BE996"/>
  <c r="BE1035"/>
  <c r="BE1036"/>
  <c r="BE1041"/>
  <c r="BE1044"/>
  <c r="BE1110"/>
  <c r="BE1140"/>
  <c r="BE1211"/>
  <c r="J105"/>
  <c r="BE244"/>
  <c r="BE260"/>
  <c r="BE262"/>
  <c r="BE264"/>
  <c r="BE353"/>
  <c r="BE390"/>
  <c r="BE395"/>
  <c r="BE396"/>
  <c r="BE497"/>
  <c r="BE508"/>
  <c r="BE511"/>
  <c r="BE537"/>
  <c r="BE600"/>
  <c r="BE602"/>
  <c r="BE617"/>
  <c r="BE686"/>
  <c r="BE768"/>
  <c r="BE830"/>
  <c r="BE864"/>
  <c r="BE879"/>
  <c r="BE891"/>
  <c r="BE907"/>
  <c r="BE911"/>
  <c r="BE930"/>
  <c r="BE974"/>
  <c r="BE985"/>
  <c r="BE987"/>
  <c r="BE1011"/>
  <c r="BE1023"/>
  <c r="BE1030"/>
  <c r="BE1054"/>
  <c r="BE1086"/>
  <c r="BE1088"/>
  <c r="BE1142"/>
  <c r="BE1257"/>
  <c r="BE1301"/>
  <c r="BE153"/>
  <c r="BE207"/>
  <c r="BE237"/>
  <c r="BE248"/>
  <c r="BE253"/>
  <c r="BE309"/>
  <c r="BE314"/>
  <c r="BE325"/>
  <c r="BE355"/>
  <c r="BE357"/>
  <c r="BE371"/>
  <c r="BE398"/>
  <c r="BE527"/>
  <c r="BE550"/>
  <c r="BE555"/>
  <c r="BE593"/>
  <c r="BE598"/>
  <c r="BE627"/>
  <c r="BE637"/>
  <c r="BE641"/>
  <c r="BE642"/>
  <c r="BE655"/>
  <c r="BE765"/>
  <c r="BE832"/>
  <c r="BE850"/>
  <c r="BE890"/>
  <c r="BE923"/>
  <c r="BE950"/>
  <c r="BE953"/>
  <c r="BE965"/>
  <c r="BE976"/>
  <c r="BE978"/>
  <c r="BE979"/>
  <c r="BE1001"/>
  <c r="BE1002"/>
  <c r="BE1004"/>
  <c r="BE1029"/>
  <c r="BE1033"/>
  <c r="BE1040"/>
  <c r="BE219"/>
  <c r="BE232"/>
  <c r="BE336"/>
  <c r="BE503"/>
  <c r="BE539"/>
  <c r="BE541"/>
  <c r="BE553"/>
  <c r="BE557"/>
  <c r="BE563"/>
  <c r="BE565"/>
  <c r="BE580"/>
  <c r="BE604"/>
  <c r="BE610"/>
  <c r="BE621"/>
  <c r="BE724"/>
  <c r="BE776"/>
  <c r="BE813"/>
  <c r="BE878"/>
  <c r="BE994"/>
  <c r="BE1010"/>
  <c r="BE1020"/>
  <c r="BE1027"/>
  <c r="BE1094"/>
  <c r="BE1182"/>
  <c r="BE1208"/>
  <c r="BE1213"/>
  <c r="BE1239"/>
  <c r="BE1259"/>
  <c r="BE1264"/>
  <c r="BE1299"/>
  <c r="BE1304"/>
  <c r="BE1309"/>
  <c r="BE1311"/>
  <c r="BE1313"/>
  <c r="BE1316"/>
  <c r="BE1318"/>
  <c r="BE1323"/>
  <c r="BE1325"/>
  <c r="BE1331"/>
  <c r="BE1334"/>
  <c r="BE1339"/>
  <c r="F34"/>
  <c i="1" r="BA55"/>
  <c i="2" r="F35"/>
  <c i="1" r="BB55"/>
  <c i="2" r="F36"/>
  <c i="1" r="BC55"/>
  <c i="2" r="F37"/>
  <c i="1" r="BD55"/>
  <c i="3" r="J34"/>
  <c i="1" r="AW56"/>
  <c i="3" r="F34"/>
  <c i="1" r="BA56"/>
  <c i="3" r="F36"/>
  <c i="1" r="BC56"/>
  <c i="3" r="F35"/>
  <c i="1" r="BB56"/>
  <c i="3" r="F37"/>
  <c i="1" r="BD56"/>
  <c i="2" r="J34"/>
  <c i="1" r="AW55"/>
  <c i="2" l="1" r="R400"/>
  <c r="T400"/>
  <c r="P400"/>
  <c r="R112"/>
  <c r="R111"/>
  <c r="T112"/>
  <c r="T111"/>
  <c r="P112"/>
  <c r="P111"/>
  <c i="1" r="AU55"/>
  <c i="2" r="BK112"/>
  <c r="J112"/>
  <c r="J60"/>
  <c i="3" r="BK84"/>
  <c r="BK83"/>
  <c r="J83"/>
  <c r="J59"/>
  <c i="2" r="BK111"/>
  <c r="J111"/>
  <c r="J33"/>
  <c i="1" r="AV55"/>
  <c r="AT55"/>
  <c r="AU54"/>
  <c i="2" r="J30"/>
  <c i="1" r="AG55"/>
  <c i="3" r="J33"/>
  <c i="1" r="AV56"/>
  <c r="AT56"/>
  <c r="BC54"/>
  <c r="W32"/>
  <c i="2" r="F33"/>
  <c i="1" r="AZ55"/>
  <c r="BA54"/>
  <c r="W30"/>
  <c r="BB54"/>
  <c r="AX54"/>
  <c i="3" r="F33"/>
  <c i="1" r="AZ56"/>
  <c r="BD54"/>
  <c r="W33"/>
  <c i="3" l="1" r="J84"/>
  <c r="J60"/>
  <c i="1" r="AN55"/>
  <c i="2" r="J59"/>
  <c r="J39"/>
  <c i="3" r="J30"/>
  <c i="1" r="AG56"/>
  <c r="W31"/>
  <c r="AZ54"/>
  <c r="W29"/>
  <c r="AW54"/>
  <c r="AK30"/>
  <c r="AY54"/>
  <c i="3" l="1" r="J39"/>
  <c i="1" r="AG54"/>
  <c r="AK26"/>
  <c r="AN5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<sst xmlns="http://schemas.openxmlformats.org/spreadsheetml/2006/main">
  <si>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</si>
  <si>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</si>
  <si>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</si>
  <si>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</si>
  <si>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</si>
  <si>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{c786ef72-9840-47db-a9c3-42afd8bfdd6b}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</si>
  <si>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</si>
  <si>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</si>
  <si>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</si>
  <si>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</si>
  <si>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</si>
  <si>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</si>
  <si>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</si>
  <si>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</si>
  <si>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2022-01-13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</si>
  <si>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</si>
  <si>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</si>
  <si>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Změny stavby objektu ZŠ Karlov č.p. 372</t>
  </si>
  <si>
    <t>KSO:</t>
  </si>
  <si>
    <t/>
  </si>
  <si>
    <t>CC-CZ:</t>
  </si>
  <si>
    <t>Místo:</t>
  </si>
  <si>
    <t>st.p. 1289 k.ú. Benešov</t>
  </si>
  <si>
    <t>Datum:</t>
  </si>
  <si>
    <t>19. 10. 2022</t>
  </si>
  <si>
    <t>Zadavatel:</t>
  </si>
  <si>
    <t>IČ:</t>
  </si>
  <si>
    <t>Město Benešov</t>
  </si>
  <si>
    <t>DIČ:</t>
  </si>
  <si>
    <t>Uchazeč:</t>
  </si>
  <si>
    <t>Vyplň údaj</t>
  </si>
  <si>
    <t>Projektant:</t>
  </si>
  <si>
    <t xml:space="preserve"> Ing. Martin Bursík Ph.D</t>
  </si>
  <si>
    <t>True</t>
  </si>
  <si>
    <t>Zpracovatel:</t>
  </si>
  <si>
    <t>07036167</t>
  </si>
  <si>
    <t xml:space="preserve"> STAVEBNÍ ROZPOČTY s.r.o.</t>
  </si>
  <si>
    <t>CZ07036167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</si>
  <si>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</si>
  <si>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</si>
  <si>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</si>
  <si>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</si>
  <si>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</si>
  <si>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</si>
  <si>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</si>
  <si>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</si>
  <si>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</si>
  <si>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</si>
  <si>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</si>
  <si>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</si>
  <si>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</si>
  <si>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</si>
  <si>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</si>
  <si>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</si>
  <si>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</si>
  <si>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</si>
  <si>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</si>
  <si>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</si>
  <si>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</si>
  <si>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</si>
  <si>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</si>
  <si>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</si>
  <si>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</si>
  <si>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</si>
  <si>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</si>
  <si>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</si>
  <si>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</si>
  <si>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</si>
  <si>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</si>
  <si>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</si>
  <si>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</si>
  <si>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</si>
  <si>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</si>
  <si>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</si>
  <si>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</si>
  <si>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</si>
  <si>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</si>
  <si>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</si>
  <si>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</si>
  <si>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</si>
  <si>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část</t>
  </si>
  <si>
    <t>STA</t>
  </si>
  <si>
    <t>1</t>
  </si>
  <si>
    <t>{191bef38-26f6-4663-83df-dd3209d332ec}</t>
  </si>
  <si>
    <t>2</t>
  </si>
  <si>
    <t>VRN</t>
  </si>
  <si>
    <t>Vedlejší rozpočtové náklady</t>
  </si>
  <si>
    <t>VON</t>
  </si>
  <si>
    <t>{f117296d-9dcf-466a-af84-5a950b178ce4}</t>
  </si>
  <si>
    <t>KRYCÍ LIST SOUPISU PRACÍ</t>
  </si>
  <si>
    <t>Objekt:</t>
  </si>
  <si>
    <t>SO 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</si>
  <si>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</si>
  <si>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</si>
  <si>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</si>
  <si>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</si>
  <si>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</si>
  <si>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</si>
  <si>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</si>
  <si>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</si>
  <si>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</si>
  <si>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</si>
  <si>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</si>
  <si>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</si>
  <si>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</si>
  <si>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</si>
  <si>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M22 - Montáže sdělovací a zabezpečovací techniky</t>
  </si>
  <si>
    <t>M74 - Elektromontážní práce (silnoproud)</t>
  </si>
  <si>
    <t>731 - Ústřední vytápění - kotelny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</si>
  <si>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</si>
  <si>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</si>
  <si>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</si>
  <si>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</si>
  <si>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</si>
  <si>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</si>
  <si>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</si>
  <si>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</si>
  <si>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</si>
  <si>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</si>
  <si>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</si>
  <si>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</si>
  <si>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</si>
  <si>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</si>
  <si>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</si>
  <si>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</si>
  <si>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</si>
  <si>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</si>
  <si>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</si>
  <si>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</si>
  <si>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</si>
  <si>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</si>
  <si>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</si>
  <si>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</si>
  <si>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</si>
  <si>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</si>
  <si>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</si>
  <si>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</si>
  <si>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</si>
  <si>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</si>
  <si>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</si>
  <si>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</si>
  <si>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</si>
  <si>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</si>
  <si>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</si>
  <si>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</si>
  <si>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</si>
  <si>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131213101</t>
  </si>
  <si>
    <t>Hloubení jam ručně zapažených i nezapažených s urovnáním dna do předepsaného profilu a spádu v hornině třídy těžitelnosti I skupiny 3 soudržných</t>
  </si>
  <si>
    <t>m3</t>
  </si>
  <si>
    <t>CS ÚRS 2021 02</t>
  </si>
  <si>
    <t>4</t>
  </si>
  <si>
    <t>572853624</t>
  </si>
  <si>
    <t>Online PSC</t>
  </si>
  <si>
    <t>https://podminky.urs.cz/item/CS_URS_2021_02/131213101</t>
  </si>
  <si>
    <t>VV</t>
  </si>
  <si>
    <t>0,9*1*1</t>
  </si>
  <si>
    <t>Součet</t>
  </si>
  <si>
    <t>132212111</t>
  </si>
  <si>
    <t>Hloubení rýh šířky do 800 mm ručně zapažených i nezapažených, s urovnáním dna do předepsaného profilu a spádu v hornině třídy těžitelnosti I skupiny 3 soudržných</t>
  </si>
  <si>
    <t>935789606</t>
  </si>
  <si>
    <t>https://podminky.urs.cz/item/CS_URS_2021_02/132212111</t>
  </si>
  <si>
    <t>4,41</t>
  </si>
  <si>
    <t xml:space="preserve">"vodovodní přípojka </t>
  </si>
  <si>
    <t>19,03</t>
  </si>
  <si>
    <t>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</si>
  <si>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</si>
  <si>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</si>
  <si>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CS ÚRS 2022 02</t>
  </si>
  <si>
    <t>-716697848</t>
  </si>
  <si>
    <t>https://podminky.urs.cz/item/CS_URS_2022_02/162751117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</si>
  <si>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</si>
  <si>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</si>
  <si>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659523</t>
  </si>
  <si>
    <t>https://podminky.urs.cz/item/CS_URS_2022_02/162751119</t>
  </si>
  <si>
    <t>5</t>
  </si>
  <si>
    <t>167111101</t>
  </si>
  <si>
    <t>Nakládání, skládání a překládání neulehlého výkopku nebo sypaniny ručně nakládání, z hornin třídy těžitelnosti I, skupiny 1 až 3</t>
  </si>
  <si>
    <t>-1627783834</t>
  </si>
  <si>
    <t>https://podminky.urs.cz/item/CS_URS_2022_02/167111101</t>
  </si>
  <si>
    <t>6</t>
  </si>
  <si>
    <t>171111103</t>
  </si>
  <si>
    <t>Uložení sypanin do násypů ručně s rozprostřením sypaniny ve vrstvách a s hrubým urovnáním zhutněných z hornin soudržných jakékoliv třídy těžitelnosti</t>
  </si>
  <si>
    <t>-408205991</t>
  </si>
  <si>
    <t>https://podminky.urs.cz/item/CS_URS_2022_02/171111103</t>
  </si>
  <si>
    <t>7</t>
  </si>
  <si>
    <t>171201221</t>
  </si>
  <si>
    <t>Poplatek za uložení stavebního odpadu na skládce (skládkovné) zeminy a kamení zatříděného do Katalogu odpadů pod kódem 17 05 04</t>
  </si>
  <si>
    <t>t</t>
  </si>
  <si>
    <t>1830231212</t>
  </si>
  <si>
    <t>https://podminky.urs.cz/item/CS_URS_2022_02/171201221</t>
  </si>
  <si>
    <t>5,31*2</t>
  </si>
  <si>
    <t>8</t>
  </si>
  <si>
    <t>171251201</t>
  </si>
  <si>
    <t>Uložení sypaniny na skládky nebo meziskládky bez hutnění s upravením uložené sypaniny do předepsaného tvaru</t>
  </si>
  <si>
    <t>1696735589</t>
  </si>
  <si>
    <t>https://podminky.urs.cz/item/CS_URS_2022_02/171251201</t>
  </si>
  <si>
    <t>5,31</t>
  </si>
  <si>
    <t>9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</si>
  <si>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</si>
  <si>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</si>
  <si>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-69074063</t>
  </si>
  <si>
    <t>https://podminky.urs.cz/item/CS_URS_2022_02/175111101</t>
  </si>
  <si>
    <t>10</t>
  </si>
  <si>
    <t>M</t>
  </si>
  <si>
    <t>58331200</t>
  </si>
  <si>
    <t>štěrkopísek netříděný</t>
  </si>
  <si>
    <t>1539565181</t>
  </si>
  <si>
    <t>2,92*2 "Přepočtené koeficientem množství</t>
  </si>
  <si>
    <t>Zakládání</t>
  </si>
  <si>
    <t>11</t>
  </si>
  <si>
    <t>275311127</t>
  </si>
  <si>
    <t>Základové konstrukce z betonu prostého patky a bloky ve výkopu nebo na hlavách pilot C 25/30</t>
  </si>
  <si>
    <t>545944159</t>
  </si>
  <si>
    <t>https://podminky.urs.cz/item/CS_URS_2022_02/275311127</t>
  </si>
  <si>
    <t>12</t>
  </si>
  <si>
    <t>279113132</t>
  </si>
  <si>
    <t>Základové zdi z tvárnic ztraceného bednění včetně výplně z betonu bez zvláštních nároků na vliv prostředí třídy C 16/20, tloušťky zdiva přes 150 do 200 mm</t>
  </si>
  <si>
    <t>m2</t>
  </si>
  <si>
    <t>612769332</t>
  </si>
  <si>
    <t>https://podminky.urs.cz/item/CS_URS_2022_02/279113132</t>
  </si>
  <si>
    <t>13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</si>
  <si>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</si>
  <si>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</si>
  <si>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-752747948</t>
  </si>
  <si>
    <t>https://podminky.urs.cz/item/CS_URS_2022_02/279361821</t>
  </si>
  <si>
    <t>3,158*0,02</t>
  </si>
  <si>
    <t>14</t>
  </si>
  <si>
    <t>291111111</t>
  </si>
  <si>
    <t>Podklad pro zpevněné plochy s rozprostřením a s hutněním z kameniva drceného frakce 0 - 63 mm</t>
  </si>
  <si>
    <t>2018177921</t>
  </si>
  <si>
    <t>https://podminky.urs.cz/item/CS_URS_2022_02/291111111</t>
  </si>
  <si>
    <t>Svislé a kompletní konstrukce</t>
  </si>
  <si>
    <t>310239411</t>
  </si>
  <si>
    <t>Zazdívka otvorů ve zdivu nadzákladovém cihlami pálenými plochy přes 1 m2 do 4 m2 na maltu cementovou</t>
  </si>
  <si>
    <t>-923969142</t>
  </si>
  <si>
    <t>https://podminky.urs.cz/item/CS_URS_2022_02/310239411</t>
  </si>
  <si>
    <t>1,31*0,53*2,895</t>
  </si>
  <si>
    <t>16</t>
  </si>
  <si>
    <t>311234231</t>
  </si>
  <si>
    <t>Zdivo jednovrstvé z cihel děrovaných nebroušených klasických spojených na pero a drážku na maltu M10, pevnost cihel do P10, tl. zdiva 240 mm</t>
  </si>
  <si>
    <t>-77005199</t>
  </si>
  <si>
    <t>https://podminky.urs.cz/item/CS_URS_2022_02/311234231</t>
  </si>
  <si>
    <t>(9,87+6,99+4,89+6,8+10,028+6,74)*3</t>
  </si>
  <si>
    <t>-1,6*1,97*2</t>
  </si>
  <si>
    <t>-0,8*2*6</t>
  </si>
  <si>
    <t>17</t>
  </si>
  <si>
    <t>311235151</t>
  </si>
  <si>
    <t>Zdivo jednovrstvé z cihel děrovaných broušených na celoplošnou tenkovrstvou maltu, pevnost cihel do P10, tl. zdiva 300 mm</t>
  </si>
  <si>
    <t>2144807232</t>
  </si>
  <si>
    <t>https://podminky.urs.cz/item/CS_URS_2022_02/311235151</t>
  </si>
  <si>
    <t>11,83*3,1</t>
  </si>
  <si>
    <t>18</t>
  </si>
  <si>
    <t>317944323</t>
  </si>
  <si>
    <t>Válcované nosníky dodatečně osazované do připravených otvorů bez zazdění hlav č. 14 až 22</t>
  </si>
  <si>
    <t>2105099107</t>
  </si>
  <si>
    <t>https://podminky.urs.cz/item/CS_URS_2022_02/317944323</t>
  </si>
  <si>
    <t>"S3</t>
  </si>
  <si>
    <t>"IPN 240</t>
  </si>
  <si>
    <t>"4.03 - 4.07</t>
  </si>
  <si>
    <t>8*(6,514+0,3+0,3)*36,2*1,1/1000</t>
  </si>
  <si>
    <t>"4.21</t>
  </si>
  <si>
    <t>2*3,4*36,2*1,1/1000</t>
  </si>
  <si>
    <t>"S6</t>
  </si>
  <si>
    <t xml:space="preserve">"IPN 240 </t>
  </si>
  <si>
    <t>10*7,6*36,2*1,1/1000</t>
  </si>
  <si>
    <t>"S7</t>
  </si>
  <si>
    <t>"IPN 140</t>
  </si>
  <si>
    <t>14,4*1,1*6*3,485/1000</t>
  </si>
  <si>
    <t>"U180</t>
  </si>
  <si>
    <t>39*22/1000*1,1</t>
  </si>
  <si>
    <t>19</t>
  </si>
  <si>
    <t>342272205</t>
  </si>
  <si>
    <t>Příčky z pórobetonových tvárnic hladkých na tenké maltové lože objemová hmotnost do 500 kg/m3, tloušťka příčky 50 mm</t>
  </si>
  <si>
    <t>-1759044635</t>
  </si>
  <si>
    <t>https://podminky.urs.cz/item/CS_URS_2022_02/342272205</t>
  </si>
  <si>
    <t>(4,26+0,34+0,15+2,05+2,239+1,26+2,256+0,65+1,674+0,15+3,614)*1,15</t>
  </si>
  <si>
    <t>10,929*1,15</t>
  </si>
  <si>
    <t>20</t>
  </si>
  <si>
    <t>34229112.1</t>
  </si>
  <si>
    <t>Ukotvení zdiva plochými kotvami, do konstrukce cihelné</t>
  </si>
  <si>
    <t>m</t>
  </si>
  <si>
    <t>1052943545</t>
  </si>
  <si>
    <t>(1,31+2,895)*2</t>
  </si>
  <si>
    <t>6*3</t>
  </si>
  <si>
    <t>2*3,1</t>
  </si>
  <si>
    <t>342012124</t>
  </si>
  <si>
    <t>Koženková příčka harmonikového typu informativní cena</t>
  </si>
  <si>
    <t>1624819487</t>
  </si>
  <si>
    <t>4,1*3</t>
  </si>
  <si>
    <t>2,7*3</t>
  </si>
  <si>
    <t>2,63*0,96</t>
  </si>
  <si>
    <t>(2,63*1,815)/2</t>
  </si>
  <si>
    <t>Vodorovné konstrukce</t>
  </si>
  <si>
    <t>22</t>
  </si>
  <si>
    <t>411321414</t>
  </si>
  <si>
    <t>Stropy z betonu železového (bez výztuže) stropů deskových, plochých střech, desek balkonových, desek hřibových stropů včetně hlavic hřibových sloupů tř. C 25/30</t>
  </si>
  <si>
    <t>342327347</t>
  </si>
  <si>
    <t>https://podminky.urs.cz/item/CS_URS_2022_02/411321414</t>
  </si>
  <si>
    <t>"S6 +S7 +S3</t>
  </si>
  <si>
    <t>(70+3,64+18,19+67,22)*0,1</t>
  </si>
  <si>
    <t>"s1 4.01 TL. 50</t>
  </si>
  <si>
    <t>4,*1,85*0,175</t>
  </si>
  <si>
    <t>23</t>
  </si>
  <si>
    <t>411354219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</si>
  <si>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lesklým, výšky vln 60 mm, tl. plechu 1,00 mm</t>
  </si>
  <si>
    <t>101191272</t>
  </si>
  <si>
    <t>https://podminky.urs.cz/item/CS_URS_2022_02/411354219</t>
  </si>
  <si>
    <t>(70+3,64+18,19+67,22)</t>
  </si>
  <si>
    <t>24</t>
  </si>
  <si>
    <t>411354313</t>
  </si>
  <si>
    <t>Podpěrná konstrukce stropů - desek, kleneb a skořepin výška podepření do 4 m tloušťka stropu přes 15 do 25 cm zřízení</t>
  </si>
  <si>
    <t>1723595627</t>
  </si>
  <si>
    <t>https://podminky.urs.cz/item/CS_URS_2022_02/411354313</t>
  </si>
  <si>
    <t>25</t>
  </si>
  <si>
    <t>411354314</t>
  </si>
  <si>
    <t>Podpěrná konstrukce stropů - desek, kleneb a skořepin výška podepření do 4 m tloušťka stropu přes 15 do 25 cm odstranění</t>
  </si>
  <si>
    <t>-844693391</t>
  </si>
  <si>
    <t>https://podminky.urs.cz/item/CS_URS_2022_02/411354314</t>
  </si>
  <si>
    <t>26</t>
  </si>
  <si>
    <t>411361821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</si>
  <si>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</si>
  <si>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1015847266</t>
  </si>
  <si>
    <t>https://podminky.urs.cz/item/CS_URS_2022_02/411361821</t>
  </si>
  <si>
    <t>159,05*0,045</t>
  </si>
  <si>
    <t>27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</si>
  <si>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</si>
  <si>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</si>
  <si>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-803787495</t>
  </si>
  <si>
    <t>https://podminky.urs.cz/item/CS_URS_2022_02/411362021</t>
  </si>
  <si>
    <t>3,03*190,8/1000</t>
  </si>
  <si>
    <t>4,0*1,85*3,03/1000</t>
  </si>
  <si>
    <t>28</t>
  </si>
  <si>
    <t>417321515</t>
  </si>
  <si>
    <t>Ztužující pásy a věnce z betonu železového (bez výztuže) tř. C 25/30</t>
  </si>
  <si>
    <t>-364616831</t>
  </si>
  <si>
    <t>https://podminky.urs.cz/item/CS_URS_2022_02/417321515</t>
  </si>
  <si>
    <t>(7+10,02+6,55)*0,25*0,25</t>
  </si>
  <si>
    <t>11,82*0,25*0,25</t>
  </si>
  <si>
    <t>29</t>
  </si>
  <si>
    <t>417351115</t>
  </si>
  <si>
    <t>Bednění bočnic ztužujících pásů a věnců včetně vzpěr zřízení</t>
  </si>
  <si>
    <t>1009278217</t>
  </si>
  <si>
    <t>https://podminky.urs.cz/item/CS_URS_2022_02/417351115</t>
  </si>
  <si>
    <t>(7+10,02+6,55)*0,25*2</t>
  </si>
  <si>
    <t>11,82*0,25*2</t>
  </si>
  <si>
    <t>30</t>
  </si>
  <si>
    <t>417351116</t>
  </si>
  <si>
    <t>Bednění bočnic ztužujících pásů a věnců včetně vzpěr odstranění</t>
  </si>
  <si>
    <t>397996908</t>
  </si>
  <si>
    <t>https://podminky.urs.cz/item/CS_URS_2022_02/417351116</t>
  </si>
  <si>
    <t>31</t>
  </si>
  <si>
    <t>417361821</t>
  </si>
  <si>
    <t>Výztuž ztužujících pásů a věnců z betonářské oceli 10 505 (R) nebo BSt 500</t>
  </si>
  <si>
    <t>-1727462222</t>
  </si>
  <si>
    <t>https://podminky.urs.cz/item/CS_URS_2022_02/417361821</t>
  </si>
  <si>
    <t>2,212*0,035</t>
  </si>
  <si>
    <t>32</t>
  </si>
  <si>
    <t>4303200R</t>
  </si>
  <si>
    <t>Schodišťová konstrukce ŽB z B 30 (C 25/30)+podesta včetně bednění a výztuže</t>
  </si>
  <si>
    <t>-1360050028</t>
  </si>
  <si>
    <t>33</t>
  </si>
  <si>
    <t>434121425</t>
  </si>
  <si>
    <t>Osazování schodišťových stupňů železobetonových s vyspárováním styčných spár, s provizorním dřevěným zábradlím a dočasným zakrytím stupnic prkny na desku, stupňů broušených nebo leštěných</t>
  </si>
  <si>
    <t>-1754212772</t>
  </si>
  <si>
    <t>https://podminky.urs.cz/item/CS_URS_2022_02/434121425</t>
  </si>
  <si>
    <t>34</t>
  </si>
  <si>
    <t>58388010R01</t>
  </si>
  <si>
    <t>stupeň schodišťový žulový plný 150x300x1500mm rovný tryskaný</t>
  </si>
  <si>
    <t>kus</t>
  </si>
  <si>
    <t>1182591311</t>
  </si>
  <si>
    <t>Komunikace pozemní</t>
  </si>
  <si>
    <t>35</t>
  </si>
  <si>
    <t>564811111</t>
  </si>
  <si>
    <t>Podklad ze štěrkodrti ŠD s rozprostřením a zhutněním plochy přes 100 m2, po zhutnění tl. 50 mm</t>
  </si>
  <si>
    <t>857717530</t>
  </si>
  <si>
    <t>https://podminky.urs.cz/item/CS_URS_2022_02/564811111</t>
  </si>
  <si>
    <t>36</t>
  </si>
  <si>
    <t>591111111</t>
  </si>
  <si>
    <t>Kladení dlažby z kostek s provedením lože do tl. 50 mm, s vyplněním spár, s dvojím beraněním a se smetením přebytečného materiálu na krajnici velkých z kamene, do lože z kameniva těženého</t>
  </si>
  <si>
    <t>-10700605</t>
  </si>
  <si>
    <t>https://podminky.urs.cz/item/CS_URS_2022_02/591111111</t>
  </si>
  <si>
    <t>37</t>
  </si>
  <si>
    <t>58381008</t>
  </si>
  <si>
    <t>kostka štípaná dlažební žula velká 15/17</t>
  </si>
  <si>
    <t>1197535529</t>
  </si>
  <si>
    <t>22,05*1,01 "Přepočtené koeficientem množství</t>
  </si>
  <si>
    <t>38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</si>
  <si>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</si>
  <si>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</si>
  <si>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-2098274994</t>
  </si>
  <si>
    <t>https://podminky.urs.cz/item/CS_URS_2022_02/596211110</t>
  </si>
  <si>
    <t>39</t>
  </si>
  <si>
    <t>59245015</t>
  </si>
  <si>
    <t>dlažba zámková tvaru I 200x165x60mm přírodní</t>
  </si>
  <si>
    <t>-210657098</t>
  </si>
  <si>
    <t>Úpravy povrchů, podlahy a osazování výplní</t>
  </si>
  <si>
    <t>40</t>
  </si>
  <si>
    <t>612131101</t>
  </si>
  <si>
    <t>Podkladní a spojovací vrstva vnitřních omítaných ploch cementový postřik nanášený ručně celoplošně stěn</t>
  </si>
  <si>
    <t>1634205443</t>
  </si>
  <si>
    <t>https://podminky.urs.cz/item/CS_URS_2022_02/612131101</t>
  </si>
  <si>
    <t>"přizdívka Ytong</t>
  </si>
  <si>
    <t>34,007</t>
  </si>
  <si>
    <t>"zdivo 240</t>
  </si>
  <si>
    <t>(10,8+6,905+0,15)*3*2</t>
  </si>
  <si>
    <t>-1,6*1,97*4</t>
  </si>
  <si>
    <t>(4,89+4,89+0,25)*3</t>
  </si>
  <si>
    <t>(6,8+10,15+6,7+6,74+9,8+6,55)*3</t>
  </si>
  <si>
    <t>-0,7*1,97*6*2</t>
  </si>
  <si>
    <t>41</t>
  </si>
  <si>
    <t>612131111</t>
  </si>
  <si>
    <t>Podkladní a spojovací vrstva vnitřních omítaných ploch polymercementový spojovací můstek nanášený ručně stěn</t>
  </si>
  <si>
    <t>680715349</t>
  </si>
  <si>
    <t>https://podminky.urs.cz/item/CS_URS_2022_02/612131111</t>
  </si>
  <si>
    <t>42</t>
  </si>
  <si>
    <t>612142001</t>
  </si>
  <si>
    <t>Potažení vnitřních ploch pletivem v ploše nebo pruzích, na plném podkladu sklovláknitým vtlačením do tmelu stěn</t>
  </si>
  <si>
    <t>1723628428</t>
  </si>
  <si>
    <t>https://podminky.urs.cz/item/CS_URS_2022_02/612142001</t>
  </si>
  <si>
    <t>Mezisoučet</t>
  </si>
  <si>
    <t>"- obklad</t>
  </si>
  <si>
    <t>-3,15*2,1</t>
  </si>
  <si>
    <t>-1,6*2,1</t>
  </si>
  <si>
    <t>-2,85*2,1+(0,7*1,97)</t>
  </si>
  <si>
    <t>-(1,4+2,875+1,09+1,09)*2,1</t>
  </si>
  <si>
    <t>0,7*1,97*4</t>
  </si>
  <si>
    <t>-1,65*2,1</t>
  </si>
  <si>
    <t>-0,95*1,8*2</t>
  </si>
  <si>
    <t>-1,03*1,8</t>
  </si>
  <si>
    <t>43</t>
  </si>
  <si>
    <t>612321141</t>
  </si>
  <si>
    <t>Omítka vápenocementová vnitřních ploch nanášená ručně dvouvrstvá, tloušťky jádrové omítky do 10 mm a tloušťky štuku do 3 mm štuková svislých konstrukcí stěn</t>
  </si>
  <si>
    <t>1773068324</t>
  </si>
  <si>
    <t>https://podminky.urs.cz/item/CS_URS_2022_02/612321141</t>
  </si>
  <si>
    <t>44</t>
  </si>
  <si>
    <t>612321191</t>
  </si>
  <si>
    <t>Omítka vápenocementová vnitřních ploch nanášená ručně Příplatek k cenám za každých dalších i započatých 5 mm tloušťky omítky přes 10 mm stěn</t>
  </si>
  <si>
    <t>-1719081075</t>
  </si>
  <si>
    <t>https://podminky.urs.cz/item/CS_URS_2022_02/612321191</t>
  </si>
  <si>
    <t>247,571*2 "Přepočtené koeficientem množství</t>
  </si>
  <si>
    <t>45</t>
  </si>
  <si>
    <t>631311114</t>
  </si>
  <si>
    <t>Mazanina z betonu prostého bez zvýšených nároků na prostředí tl. přes 50 do 80 mm tř. C 16/20</t>
  </si>
  <si>
    <t>-502179004</t>
  </si>
  <si>
    <t>https://podminky.urs.cz/item/CS_URS_2022_02/631311114</t>
  </si>
  <si>
    <t>18,19*0,06</t>
  </si>
  <si>
    <t>46</t>
  </si>
  <si>
    <t>631311124</t>
  </si>
  <si>
    <t>Mazanina z betonu prostého bez zvýšených nároků na prostředí tl. přes 80 do 120 mm tř. C 16/20</t>
  </si>
  <si>
    <t>-753363949</t>
  </si>
  <si>
    <t>https://podminky.urs.cz/item/CS_URS_2022_02/631311124</t>
  </si>
  <si>
    <t>4,*1,85*0,09</t>
  </si>
  <si>
    <t>47</t>
  </si>
  <si>
    <t>632481215</t>
  </si>
  <si>
    <t>Separační vrstva k oddělení podlahových vrstev z geotextilie</t>
  </si>
  <si>
    <t>1623526722</t>
  </si>
  <si>
    <t>https://podminky.urs.cz/item/CS_URS_2022_02/632481215</t>
  </si>
  <si>
    <t>18,19*2</t>
  </si>
  <si>
    <t>48</t>
  </si>
  <si>
    <t>634111114</t>
  </si>
  <si>
    <t>Obvodová dilatace mezi stěnou a mazaninou nebo potěrem pružnou těsnicí páskou na bázi syntetického kaučuku výšky 100 mm</t>
  </si>
  <si>
    <t>-414181730</t>
  </si>
  <si>
    <t>https://podminky.urs.cz/item/CS_URS_2022_02/634111114</t>
  </si>
  <si>
    <t>sqrt(18,19)*4</t>
  </si>
  <si>
    <t>(4,0+1,85)*2</t>
  </si>
  <si>
    <t>49</t>
  </si>
  <si>
    <t>642942611</t>
  </si>
  <si>
    <t>Osazování zárubní nebo rámů kovových dveřních lisovaných nebo z úhelníků bez dveřních křídel na montážní pěnu, plochy otvoru do 2,5 m2</t>
  </si>
  <si>
    <t>-42885144</t>
  </si>
  <si>
    <t>https://podminky.urs.cz/item/CS_URS_2022_02/642942611</t>
  </si>
  <si>
    <t>50</t>
  </si>
  <si>
    <t>55331436R01</t>
  </si>
  <si>
    <t>zárubeň jednokřídlá ocelová pro dodatečnou montáž tl stěny 110-150mm rozměru 700/1970, 2100mm - atyp dle PSV D6</t>
  </si>
  <si>
    <t>1121247883</t>
  </si>
  <si>
    <t>51</t>
  </si>
  <si>
    <t>644941112</t>
  </si>
  <si>
    <t>Montáž průvětrníků nebo mřížek odvětrávacích velikosti přes 150 x 200 do 300 x 300 mm</t>
  </si>
  <si>
    <t>2084976559</t>
  </si>
  <si>
    <t>https://podminky.urs.cz/item/CS_URS_2022_02/644941112</t>
  </si>
  <si>
    <t>8+7</t>
  </si>
  <si>
    <t>52</t>
  </si>
  <si>
    <t>55341420</t>
  </si>
  <si>
    <t>průvětrník bez klapek se sítí 150x150mm</t>
  </si>
  <si>
    <t>293527987</t>
  </si>
  <si>
    <t>Ostatní konstrukce a práce, bourání</t>
  </si>
  <si>
    <t>53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</si>
  <si>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</si>
  <si>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</si>
  <si>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-749377608</t>
  </si>
  <si>
    <t>https://podminky.urs.cz/item/CS_URS_2022_02/916231213</t>
  </si>
  <si>
    <t>54</t>
  </si>
  <si>
    <t>59217007</t>
  </si>
  <si>
    <t>obrubník betonový parkový 500x80x200mm</t>
  </si>
  <si>
    <t>-1054581239</t>
  </si>
  <si>
    <t>55</t>
  </si>
  <si>
    <t>916991121</t>
  </si>
  <si>
    <t>Lože pod obrubníky, krajníky nebo obruby z dlažebních kostek z betonu prostého</t>
  </si>
  <si>
    <t>-1846534972</t>
  </si>
  <si>
    <t>https://podminky.urs.cz/item/CS_URS_2022_02/916991121</t>
  </si>
  <si>
    <t>9,1*0,15*0,15</t>
  </si>
  <si>
    <t>56</t>
  </si>
  <si>
    <t>949101112</t>
  </si>
  <si>
    <t>Lešení pomocné pracovní pro objekty pozemních staveb pro zatížení do 150 kg/m2, o výšce lešeňové podlahy přes 1,9 do 3,5 m</t>
  </si>
  <si>
    <t>523757244</t>
  </si>
  <si>
    <t>https://podminky.urs.cz/item/CS_URS_2022_02/949101112</t>
  </si>
  <si>
    <t>57</t>
  </si>
  <si>
    <t>952901111</t>
  </si>
  <si>
    <t>Vyčištění budov nebo objektů před předáním do užívání budov bytové nebo občanské výstavby, světlé výšky podlaží do 4 m</t>
  </si>
  <si>
    <t>1849174039</t>
  </si>
  <si>
    <t>https://podminky.urs.cz/item/CS_URS_2022_02/952901111</t>
  </si>
  <si>
    <t>123,223+645,38</t>
  </si>
  <si>
    <t>58</t>
  </si>
  <si>
    <t>962031133</t>
  </si>
  <si>
    <t>Bourání příček z cihel, tvárnic nebo příčkovek z cihel pálených, plných nebo dutých na maltu vápennou nebo vápenocementovou, tl. do 150 mm</t>
  </si>
  <si>
    <t>-143373027</t>
  </si>
  <si>
    <t>https://podminky.urs.cz/item/CS_URS_2022_02/962031133</t>
  </si>
  <si>
    <t>16,87</t>
  </si>
  <si>
    <t>1,8</t>
  </si>
  <si>
    <t>59</t>
  </si>
  <si>
    <t>962032231</t>
  </si>
  <si>
    <t>Bourání zdiva nadzákladového z cihel nebo tvárnic z cihel pálených nebo vápenopískových, na maltu vápennou nebo vápenocementovou, objemu přes 1 m3</t>
  </si>
  <si>
    <t>1807827095</t>
  </si>
  <si>
    <t>https://podminky.urs.cz/item/CS_URS_2022_02/962032231</t>
  </si>
  <si>
    <t>60</t>
  </si>
  <si>
    <t>962032631</t>
  </si>
  <si>
    <t>Bourání zdiva nadzákladového z cihel nebo tvárnic komínového z cihel pálených, šamotových nebo vápenopískových nad střechou na maltu vápennou nebo vápenocementovou</t>
  </si>
  <si>
    <t>-1036049321</t>
  </si>
  <si>
    <t>https://podminky.urs.cz/item/CS_URS_2022_02/962032631</t>
  </si>
  <si>
    <t>61</t>
  </si>
  <si>
    <t>962081141</t>
  </si>
  <si>
    <t>Bourání zdiva příček nebo vybourání otvorů ze skleněných tvárnic, tl. do 150 mm</t>
  </si>
  <si>
    <t>-184037574</t>
  </si>
  <si>
    <t>https://podminky.urs.cz/item/CS_URS_2022_02/962081141</t>
  </si>
  <si>
    <t>62</t>
  </si>
  <si>
    <t>963065311.1</t>
  </si>
  <si>
    <t>Bourání nosné konstrukce ze dřeva měkkého</t>
  </si>
  <si>
    <t>468134874</t>
  </si>
  <si>
    <t>63</t>
  </si>
  <si>
    <t>965042141</t>
  </si>
  <si>
    <t>Bourání mazanin betonových nebo z litého asfaltu tl. do 100 mm, plochy přes 4 m2</t>
  </si>
  <si>
    <t>1574095337</t>
  </si>
  <si>
    <t>https://podminky.urs.cz/item/CS_URS_2022_02/965042141</t>
  </si>
  <si>
    <t>64</t>
  </si>
  <si>
    <t>965081113</t>
  </si>
  <si>
    <t>Bourání podlah z dlaždic bez podkladního lože nebo mazaniny, s jakoukoliv výplní spár půdních, plochy přes 1 m2</t>
  </si>
  <si>
    <t>514443711</t>
  </si>
  <si>
    <t>https://podminky.urs.cz/item/CS_URS_2022_02/965081113</t>
  </si>
  <si>
    <t>604,96</t>
  </si>
  <si>
    <t>65</t>
  </si>
  <si>
    <t>965081213</t>
  </si>
  <si>
    <t>Bourání podlah z dlaždic bez podkladního lože nebo mazaniny, s jakoukoliv výplní spár keramických nebo xylolitových tl. do 10 mm, plochy přes 1 m2</t>
  </si>
  <si>
    <t>-1209417817</t>
  </si>
  <si>
    <t>https://podminky.urs.cz/item/CS_URS_2022_02/965081213</t>
  </si>
  <si>
    <t>"2.NP</t>
  </si>
  <si>
    <t>15,4</t>
  </si>
  <si>
    <t>66</t>
  </si>
  <si>
    <t>966043121</t>
  </si>
  <si>
    <t>Vybourání částí říms z prostého betonu vyložených do 250 mm tl. do 150 mm</t>
  </si>
  <si>
    <t>274588780</t>
  </si>
  <si>
    <t>https://podminky.urs.cz/item/CS_URS_2022_02/966043121</t>
  </si>
  <si>
    <t>67</t>
  </si>
  <si>
    <t>973031345</t>
  </si>
  <si>
    <t>Vysekání výklenků nebo kapes ve zdivu z cihel na maltu vápennou nebo vápenocementovou kapes, plochy do 0,25 m2, hl. do 300 mm</t>
  </si>
  <si>
    <t>1594976237</t>
  </si>
  <si>
    <t>https://podminky.urs.cz/item/CS_URS_2022_02/973031345</t>
  </si>
  <si>
    <t>997</t>
  </si>
  <si>
    <t>Přesun sutě</t>
  </si>
  <si>
    <t>68</t>
  </si>
  <si>
    <t>997013216</t>
  </si>
  <si>
    <t>Vnitrostaveništní doprava suti a vybouraných hmot vodorovně do 50 m svisle ručně pro budovy a haly výšky přes 18 do 21 m</t>
  </si>
  <si>
    <t>-903521903</t>
  </si>
  <si>
    <t>https://podminky.urs.cz/item/CS_URS_2022_02/997013216</t>
  </si>
  <si>
    <t>69</t>
  </si>
  <si>
    <t>997013312</t>
  </si>
  <si>
    <t>Doprava suti shozem montáž a demontáž shozu výšky přes 10 do 20 m</t>
  </si>
  <si>
    <t>1821221542</t>
  </si>
  <si>
    <t>https://podminky.urs.cz/item/CS_URS_2022_02/997013312</t>
  </si>
  <si>
    <t>70</t>
  </si>
  <si>
    <t>997013322</t>
  </si>
  <si>
    <t>Doprava suti shozem montáž a demontáž shozu výšky Příplatek za první a každý další den použití shozu k ceně -3312</t>
  </si>
  <si>
    <t>-467594918</t>
  </si>
  <si>
    <t>https://podminky.urs.cz/item/CS_URS_2022_02/997013322</t>
  </si>
  <si>
    <t>18,000*70</t>
  </si>
  <si>
    <t>71</t>
  </si>
  <si>
    <t>997013501</t>
  </si>
  <si>
    <t>Odvoz suti a vybouraných hmot na skládku nebo meziskládku se složením, na vzdálenost do 1 km</t>
  </si>
  <si>
    <t>1586431448</t>
  </si>
  <si>
    <t>https://podminky.urs.cz/item/CS_URS_2022_02/997013501</t>
  </si>
  <si>
    <t>72</t>
  </si>
  <si>
    <t>997013509</t>
  </si>
  <si>
    <t>Odvoz suti a vybouraných hmot na skládku nebo meziskládku se složením, na vzdálenost Příplatek k ceně za každý další i započatý 1 km přes 1 km</t>
  </si>
  <si>
    <t>56414911</t>
  </si>
  <si>
    <t>https://podminky.urs.cz/item/CS_URS_2022_02/997013509</t>
  </si>
  <si>
    <t>101,731*15 "Přepočtené koeficientem množství</t>
  </si>
  <si>
    <t>73</t>
  </si>
  <si>
    <t>997013631</t>
  </si>
  <si>
    <t>Poplatek za uložení stavebního odpadu na skládce (skládkovné) směsného stavebního a demoličního zatříděného do Katalogu odpadů pod kódem 17 09 04</t>
  </si>
  <si>
    <t>-1613757286</t>
  </si>
  <si>
    <t>https://podminky.urs.cz/item/CS_URS_2022_02/997013631</t>
  </si>
  <si>
    <t>998</t>
  </si>
  <si>
    <t>Přesun hmot</t>
  </si>
  <si>
    <t>74</t>
  </si>
  <si>
    <t>998017003</t>
  </si>
  <si>
    <t>Přesun hmot pro budovy občanské výstavby, bydlení, výrobu a služby s omezením mechanizace vodorovná dopravní vzdálenost do 100 m pro budovy s jakoukoliv nosnou konstrukcí výšky přes 12 do 24 m</t>
  </si>
  <si>
    <t>-700076863</t>
  </si>
  <si>
    <t>https://podminky.urs.cz/item/CS_URS_2022_02/998017003</t>
  </si>
  <si>
    <t>M22</t>
  </si>
  <si>
    <t>Montáže sdělovací a zabezpečovací techniky</t>
  </si>
  <si>
    <t>75</t>
  </si>
  <si>
    <t>220080134</t>
  </si>
  <si>
    <t>Slaboproud a sdělovací technika /soubor/</t>
  </si>
  <si>
    <t>soubor</t>
  </si>
  <si>
    <t>-1399361175</t>
  </si>
  <si>
    <t>M74</t>
  </si>
  <si>
    <t>Elektromontážní práce (silnoproud)</t>
  </si>
  <si>
    <t>76</t>
  </si>
  <si>
    <t>740991100</t>
  </si>
  <si>
    <t>Eletrická instalace /Soubor/</t>
  </si>
  <si>
    <t>405979548</t>
  </si>
  <si>
    <t>77</t>
  </si>
  <si>
    <t>740991100.1</t>
  </si>
  <si>
    <t>Hromosvody /soubor/</t>
  </si>
  <si>
    <t>1037686927</t>
  </si>
  <si>
    <t>731</t>
  </si>
  <si>
    <t>Ústřední vytápění - kotelny</t>
  </si>
  <si>
    <t>78</t>
  </si>
  <si>
    <t>731119614</t>
  </si>
  <si>
    <t>Kotle litinové teplovodní na tuhá paliva stacionární s odtahem spalin do komína pro vytápění montáž kotlů litinových na pevná paliva ostatních typů o výkonu do 24 kW</t>
  </si>
  <si>
    <t>-1818324380</t>
  </si>
  <si>
    <t>https://podminky.urs.cz/item/CS_URS_2022_02/731119614</t>
  </si>
  <si>
    <t>PSV</t>
  </si>
  <si>
    <t>Práce a dodávky PSV</t>
  </si>
  <si>
    <t>711</t>
  </si>
  <si>
    <t>Izolace proti vodě, vlhkosti a plynům</t>
  </si>
  <si>
    <t>79</t>
  </si>
  <si>
    <t>711161173</t>
  </si>
  <si>
    <t>Provedení izolace proti zemní vlhkosti nopovou fólií na ploše vodorovné V z nopové fólie</t>
  </si>
  <si>
    <t>296035813</t>
  </si>
  <si>
    <t>https://podminky.urs.cz/item/CS_URS_2022_02/711161173</t>
  </si>
  <si>
    <t xml:space="preserve">"S7 </t>
  </si>
  <si>
    <t>18,19</t>
  </si>
  <si>
    <t>80</t>
  </si>
  <si>
    <t>28323005</t>
  </si>
  <si>
    <t>fólie profilovaná (nopová) drenážní HDPE s výškou nopů 8mm</t>
  </si>
  <si>
    <t>-1485721251</t>
  </si>
  <si>
    <t>18,19*1,2 "Přepočtené koeficientem množství</t>
  </si>
  <si>
    <t>81</t>
  </si>
  <si>
    <t>711161384</t>
  </si>
  <si>
    <t>Izolace proti zemní vlhkosti a beztlakové vodě nopovými fóliemi ostatní ukončení izolace provětrávací lištou</t>
  </si>
  <si>
    <t>539621261</t>
  </si>
  <si>
    <t>https://podminky.urs.cz/item/CS_URS_2022_02/711161384</t>
  </si>
  <si>
    <t>9,095</t>
  </si>
  <si>
    <t>82</t>
  </si>
  <si>
    <t>998711203</t>
  </si>
  <si>
    <t>Přesun hmot pro izolace proti vodě, vlhkosti a plynům stanovený procentní sazbou (%) z ceny vodorovná dopravní vzdálenost do 50 m v objektech výšky přes 12 do 60 m</t>
  </si>
  <si>
    <t>%</t>
  </si>
  <si>
    <t>-536057953</t>
  </si>
  <si>
    <t>https://podminky.urs.cz/item/CS_URS_2022_02/998711203</t>
  </si>
  <si>
    <t>712</t>
  </si>
  <si>
    <t>Povlakové krytiny</t>
  </si>
  <si>
    <t>83</t>
  </si>
  <si>
    <t>712341559</t>
  </si>
  <si>
    <t>Provedení povlakové krytiny střech plochých do 10° pásy přitavením NAIP v plné ploše</t>
  </si>
  <si>
    <t>-1553182935</t>
  </si>
  <si>
    <t>https://podminky.urs.cz/item/CS_URS_2022_02/712341559</t>
  </si>
  <si>
    <t>7,021*15,304*2</t>
  </si>
  <si>
    <t>84</t>
  </si>
  <si>
    <t>62853004</t>
  </si>
  <si>
    <t>pás asfaltový natavitelný modifikovaný SBS tl 4,0mm s vložkou ze skleněné tkaniny a spalitelnou PE fólií nebo jemnozrnným minerálním posypem na horním povrchu</t>
  </si>
  <si>
    <t>1828937385</t>
  </si>
  <si>
    <t>7,021*15,304</t>
  </si>
  <si>
    <t>125,639*1,25 "Přepočtené koeficientem množství</t>
  </si>
  <si>
    <t>85</t>
  </si>
  <si>
    <t>62832000</t>
  </si>
  <si>
    <t>pás asfaltový natavitelný oxidovaný tl 3,0mm typu V60 S30 s vložkou ze skleněné rohože, s jemnozrnným minerálním posypem</t>
  </si>
  <si>
    <t>1211270144</t>
  </si>
  <si>
    <t>107,449*1,02 "Přepočtené koeficientem množství</t>
  </si>
  <si>
    <t>86</t>
  </si>
  <si>
    <t>998712203</t>
  </si>
  <si>
    <t>Přesun hmot pro povlakové krytiny stanovený procentní sazbou (%) z ceny vodorovná dopravní vzdálenost do 50 m v objektech výšky přes 12 do 24 m</t>
  </si>
  <si>
    <t>1771451305</t>
  </si>
  <si>
    <t>https://podminky.urs.cz/item/CS_URS_2022_02/998712203</t>
  </si>
  <si>
    <t>713</t>
  </si>
  <si>
    <t>Izolace tepelné</t>
  </si>
  <si>
    <t>87</t>
  </si>
  <si>
    <t>713111121</t>
  </si>
  <si>
    <t>Montáž tepelné izolace stropů rohožemi, pásy, dílci, deskami, bloky (izolační materiál ve specifikaci) rovných spodem s uchycením (drátem, páskou apod.)</t>
  </si>
  <si>
    <t>158919303</t>
  </si>
  <si>
    <t>https://podminky.urs.cz/item/CS_URS_2022_02/713111121</t>
  </si>
  <si>
    <t xml:space="preserve">"s2 TL. 40 </t>
  </si>
  <si>
    <t>"4.02</t>
  </si>
  <si>
    <t>36,32</t>
  </si>
  <si>
    <t>"4.12 - 4.18</t>
  </si>
  <si>
    <t>118,2+21+52,56+18,87+52+132+147,21</t>
  </si>
  <si>
    <t xml:space="preserve">"S4 "kročejovka tl. 40 </t>
  </si>
  <si>
    <t>"4.08 - 4.11</t>
  </si>
  <si>
    <t>1,84+1,9+1,84+1,9</t>
  </si>
  <si>
    <t>88</t>
  </si>
  <si>
    <t>63152100</t>
  </si>
  <si>
    <t>pás tepelně izolační univerzální λ=0,032-0,033 tl 120mm</t>
  </si>
  <si>
    <t>492640181</t>
  </si>
  <si>
    <t>585,64*1,02 "Přepočtené koeficientem množství</t>
  </si>
  <si>
    <t>89</t>
  </si>
  <si>
    <t>713121111</t>
  </si>
  <si>
    <t>Montáž tepelné izolace podlah rohožemi, pásy, deskami, dílci, bloky (izolační materiál ve specifikaci) kladenými volně jednovrstvá</t>
  </si>
  <si>
    <t>-980375540</t>
  </si>
  <si>
    <t>https://podminky.urs.cz/item/CS_URS_2022_02/713121111</t>
  </si>
  <si>
    <t>4,*1,85</t>
  </si>
  <si>
    <t>"S3 kročejovka tl. 40 mm</t>
  </si>
  <si>
    <t>4,6+11,65+2,24+4,64+11,34</t>
  </si>
  <si>
    <t>3,64</t>
  </si>
  <si>
    <t>"S6 tl 40mm - 4.19</t>
  </si>
  <si>
    <t>67,22</t>
  </si>
  <si>
    <t>90</t>
  </si>
  <si>
    <t>28376554</t>
  </si>
  <si>
    <t>deska polystyrénová pro snížení kročejového hluku (max. zatížení 4 kN/m2) tl 40mm</t>
  </si>
  <si>
    <t>-2101717087</t>
  </si>
  <si>
    <t>690,97*1,02 "Přepočtené koeficientem množství</t>
  </si>
  <si>
    <t>91</t>
  </si>
  <si>
    <t>28376555</t>
  </si>
  <si>
    <t>deska polystyrénová pro snížení kročejového hluku (max. zatížení 4 kN/m2) tl 50mm</t>
  </si>
  <si>
    <t>-80635638</t>
  </si>
  <si>
    <t>7,4*1,02 "Přepočtené koeficientem množství</t>
  </si>
  <si>
    <t>92</t>
  </si>
  <si>
    <t>713121131</t>
  </si>
  <si>
    <t>Montáž tepelné izolace podlah parotěsnými reflexními pásy, tloušťka izolace do 5 mm</t>
  </si>
  <si>
    <t>594897875</t>
  </si>
  <si>
    <t>https://podminky.urs.cz/item/CS_URS_2022_02/713121131</t>
  </si>
  <si>
    <t>93</t>
  </si>
  <si>
    <t>28355306</t>
  </si>
  <si>
    <t>pás podlahový parotěsný tepelně izolační s reflexní Al vrstvou tl 5mm</t>
  </si>
  <si>
    <t>1216743063</t>
  </si>
  <si>
    <t>7,4*1,05 "Přepočtené koeficientem množství</t>
  </si>
  <si>
    <t>94</t>
  </si>
  <si>
    <t>713141131</t>
  </si>
  <si>
    <t>Montáž tepelné izolace střech plochých rohožemi, pásy, deskami, dílci, bloky (izolační materiál ve specifikaci) přilepenými za studena zplna, jednovrstvá</t>
  </si>
  <si>
    <t>-320144707</t>
  </si>
  <si>
    <t>https://podminky.urs.cz/item/CS_URS_2022_02/713141131</t>
  </si>
  <si>
    <t>107,449</t>
  </si>
  <si>
    <t>95</t>
  </si>
  <si>
    <t>28372209.1</t>
  </si>
  <si>
    <t xml:space="preserve">deska EPS 100 kašírovaná asfaltovým pásem V60 S35  tl 50 - 190mm spádové klíny</t>
  </si>
  <si>
    <t>-1773718467</t>
  </si>
  <si>
    <t>107,449*1,08 "Přepočtené koeficientem množství</t>
  </si>
  <si>
    <t>96</t>
  </si>
  <si>
    <t>28372209.2</t>
  </si>
  <si>
    <t>deska EPS 100 kašírovaná asfaltovým pásem V60 S35 tl 150 - 200mm spádové klíny</t>
  </si>
  <si>
    <t>1393125427</t>
  </si>
  <si>
    <t>18,19*1,08 "Přepočtené koeficientem množství</t>
  </si>
  <si>
    <t>97</t>
  </si>
  <si>
    <t>713151111</t>
  </si>
  <si>
    <t>Montáž tepelné izolace střech šikmých rohožemi, pásy, deskami (izolační materiál ve specifikaci) kladenými volně mezi krokve</t>
  </si>
  <si>
    <t>-1258350139</t>
  </si>
  <si>
    <t>https://podminky.urs.cz/item/CS_URS_2022_02/713151111</t>
  </si>
  <si>
    <t>98</t>
  </si>
  <si>
    <t>63166769</t>
  </si>
  <si>
    <t>pás tepelně izolační univerzální λ=0,036-0,037 tl 160mm</t>
  </si>
  <si>
    <t>1441312044</t>
  </si>
  <si>
    <t>853,08*1,02 "Přepočtené koeficientem množství</t>
  </si>
  <si>
    <t>99</t>
  </si>
  <si>
    <t>998713203</t>
  </si>
  <si>
    <t>Přesun hmot pro izolace tepelné stanovený procentní sazbou (%) z ceny vodorovná dopravní vzdálenost do 50 m v objektech výšky přes 12 do 24 m</t>
  </si>
  <si>
    <t>-876055112</t>
  </si>
  <si>
    <t>https://podminky.urs.cz/item/CS_URS_2022_02/998713203</t>
  </si>
  <si>
    <t>721</t>
  </si>
  <si>
    <t>Zdravotechnika - vnitřní kanalizace</t>
  </si>
  <si>
    <t>100</t>
  </si>
  <si>
    <t>721174043</t>
  </si>
  <si>
    <t>Potrubí z trub polypropylenových připojovací DN 50</t>
  </si>
  <si>
    <t>-165147927</t>
  </si>
  <si>
    <t>https://podminky.urs.cz/item/CS_URS_2022_02/721174043</t>
  </si>
  <si>
    <t>101</t>
  </si>
  <si>
    <t>721174044</t>
  </si>
  <si>
    <t>Potrubí z trub polypropylenových připojovací DN 75</t>
  </si>
  <si>
    <t>-203953332</t>
  </si>
  <si>
    <t>https://podminky.urs.cz/item/CS_URS_2022_02/721174044</t>
  </si>
  <si>
    <t>102</t>
  </si>
  <si>
    <t>721174045</t>
  </si>
  <si>
    <t>Potrubí z trub polypropylenových připojovací DN 110</t>
  </si>
  <si>
    <t>303152204</t>
  </si>
  <si>
    <t>https://podminky.urs.cz/item/CS_URS_2022_02/721174045</t>
  </si>
  <si>
    <t>103</t>
  </si>
  <si>
    <t>721177125</t>
  </si>
  <si>
    <t>Čisticí kus pro POLO-KAL NG, odpadní svislé D 110</t>
  </si>
  <si>
    <t>1227590555</t>
  </si>
  <si>
    <t>104</t>
  </si>
  <si>
    <t>721273152</t>
  </si>
  <si>
    <t>Ventilační hlavice z polypropylenu (PP) DN 75</t>
  </si>
  <si>
    <t>-606310239</t>
  </si>
  <si>
    <t>https://podminky.urs.cz/item/CS_URS_2022_02/721273152</t>
  </si>
  <si>
    <t>105</t>
  </si>
  <si>
    <t>721273153</t>
  </si>
  <si>
    <t>Ventilační hlavice z polypropylenu (PP) DN 110</t>
  </si>
  <si>
    <t>1703019712</t>
  </si>
  <si>
    <t>https://podminky.urs.cz/item/CS_URS_2022_02/721273153</t>
  </si>
  <si>
    <t>106</t>
  </si>
  <si>
    <t>721290111</t>
  </si>
  <si>
    <t>Zkouška těsnosti kanalizace v objektech vodou do DN 125</t>
  </si>
  <si>
    <t>315485549</t>
  </si>
  <si>
    <t>https://podminky.urs.cz/item/CS_URS_2022_02/721290111</t>
  </si>
  <si>
    <t>107</t>
  </si>
  <si>
    <t>998721203</t>
  </si>
  <si>
    <t>Přesun hmot pro vnitřní kanalizace stanovený procentní sazbou (%) z ceny vodorovná dopravní vzdálenost do 50 m v objektech výšky přes 12 do 24 m</t>
  </si>
  <si>
    <t>-1303412712</t>
  </si>
  <si>
    <t>https://podminky.urs.cz/item/CS_URS_2022_02/998721203</t>
  </si>
  <si>
    <t>722</t>
  </si>
  <si>
    <t>Zdravotechnika - vnitřní vodovod</t>
  </si>
  <si>
    <t>108</t>
  </si>
  <si>
    <t>722130233</t>
  </si>
  <si>
    <t>Potrubí z ocelových trubek pozinkovaných závitových svařovaných běžných DN 25</t>
  </si>
  <si>
    <t>-1524462615</t>
  </si>
  <si>
    <t>https://podminky.urs.cz/item/CS_URS_2022_02/722130233</t>
  </si>
  <si>
    <t>109</t>
  </si>
  <si>
    <t>722164104</t>
  </si>
  <si>
    <t>Potrubí PE přípojka 80 mm</t>
  </si>
  <si>
    <t>-2076016858</t>
  </si>
  <si>
    <t>110</t>
  </si>
  <si>
    <t>722174001</t>
  </si>
  <si>
    <t>Potrubí z plastových trubek z polypropylenu PPR svařovaných polyfúzně PN 16 (SDR 7,4) D 16 x 2,2</t>
  </si>
  <si>
    <t>902488270</t>
  </si>
  <si>
    <t>https://podminky.urs.cz/item/CS_URS_2022_02/722174001</t>
  </si>
  <si>
    <t>111</t>
  </si>
  <si>
    <t>722174002</t>
  </si>
  <si>
    <t>Potrubí z plastových trubek z polypropylenu PPR svařovaných polyfúzně PN 16 (SDR 7,4) D 20 x 2,8</t>
  </si>
  <si>
    <t>-1277337864</t>
  </si>
  <si>
    <t>https://podminky.urs.cz/item/CS_URS_2022_02/722174002</t>
  </si>
  <si>
    <t>112</t>
  </si>
  <si>
    <t>722174003</t>
  </si>
  <si>
    <t>Potrubí z plastových trubek z polypropylenu PPR svařovaných polyfúzně PN 16 (SDR 7,4) D 25 x 3,5</t>
  </si>
  <si>
    <t>-1313189053</t>
  </si>
  <si>
    <t>https://podminky.urs.cz/item/CS_URS_2022_02/722174003</t>
  </si>
  <si>
    <t>113</t>
  </si>
  <si>
    <t>722175001</t>
  </si>
  <si>
    <t>Potrubí z plastových trubek z polypropylenu PP-RCT svařovaných polyfúzně D 16 x 2,2</t>
  </si>
  <si>
    <t>968841916</t>
  </si>
  <si>
    <t>https://podminky.urs.cz/item/CS_URS_2022_02/722175001</t>
  </si>
  <si>
    <t>114</t>
  </si>
  <si>
    <t>722175002</t>
  </si>
  <si>
    <t>Potrubí z plastových trubek z polypropylenu PP-RCT svařovaných polyfúzně D 20 x 2,8</t>
  </si>
  <si>
    <t>-1335227213</t>
  </si>
  <si>
    <t>https://podminky.urs.cz/item/CS_URS_2022_02/722175002</t>
  </si>
  <si>
    <t>115</t>
  </si>
  <si>
    <t>722175003</t>
  </si>
  <si>
    <t>Potrubí z plastových trubek z polypropylenu PP-RCT svařovaných polyfúzně D 25 x 3,5</t>
  </si>
  <si>
    <t>-1183369887</t>
  </si>
  <si>
    <t>https://podminky.urs.cz/item/CS_URS_2022_02/722175003</t>
  </si>
  <si>
    <t>116</t>
  </si>
  <si>
    <t>722181213</t>
  </si>
  <si>
    <t>Ochrana potrubí termoizolačními trubicemi z pěnového polyetylenu PE přilepenými v příčných a podélných spojích, tloušťky izolace do 6 mm, vnitřního průměru izolace DN přes 32 mm</t>
  </si>
  <si>
    <t>84408367</t>
  </si>
  <si>
    <t>https://podminky.urs.cz/item/CS_URS_2022_02/722181213</t>
  </si>
  <si>
    <t>117</t>
  </si>
  <si>
    <t>722212114</t>
  </si>
  <si>
    <t>Šoupátka PN 1,0,S-20-118-610,+ zemní spr.,DN 80</t>
  </si>
  <si>
    <t>-1475215200</t>
  </si>
  <si>
    <t>118</t>
  </si>
  <si>
    <t>722213114</t>
  </si>
  <si>
    <t>Armatury přírubové zpětné klapky samočinné PN 16 do 200°C (L 10 117 616) DN 80</t>
  </si>
  <si>
    <t>-402386715</t>
  </si>
  <si>
    <t>https://podminky.urs.cz/item/CS_URS_2022_02/722213114</t>
  </si>
  <si>
    <t>119</t>
  </si>
  <si>
    <t>722220132</t>
  </si>
  <si>
    <t>Armatury s jedním závitem nástěnky s plastovou vsuvkou k nalepení D 20 x R 1/2</t>
  </si>
  <si>
    <t>-428092235</t>
  </si>
  <si>
    <t>https://podminky.urs.cz/item/CS_URS_2022_02/722220132</t>
  </si>
  <si>
    <t>120</t>
  </si>
  <si>
    <t>722224115</t>
  </si>
  <si>
    <t>Armatury s jedním závitem kohouty plnicí a vypouštěcí PN 10 G 1/2"</t>
  </si>
  <si>
    <t>-1138344303</t>
  </si>
  <si>
    <t>https://podminky.urs.cz/item/CS_URS_2022_02/722224115</t>
  </si>
  <si>
    <t>121</t>
  </si>
  <si>
    <t>722230101</t>
  </si>
  <si>
    <t>Armatury se dvěma závity ventily přímé G 1/2"</t>
  </si>
  <si>
    <t>-1441670595</t>
  </si>
  <si>
    <t>https://podminky.urs.cz/item/CS_URS_2022_02/722230101</t>
  </si>
  <si>
    <t>122</t>
  </si>
  <si>
    <t>722254115</t>
  </si>
  <si>
    <t>Požární příslušenství a armatury hydrantové skříně vnitřní s výzbrojí D 25 (polyesterová hadice)</t>
  </si>
  <si>
    <t>-1502489847</t>
  </si>
  <si>
    <t>https://podminky.urs.cz/item/CS_URS_2022_02/722254115</t>
  </si>
  <si>
    <t>123</t>
  </si>
  <si>
    <t>722262152</t>
  </si>
  <si>
    <t>Vodoměry pro vodu do 40°C přírubové šroubové horizontální DN 80</t>
  </si>
  <si>
    <t>-1191206679</t>
  </si>
  <si>
    <t>https://podminky.urs.cz/item/CS_URS_2022_02/722262152</t>
  </si>
  <si>
    <t>124</t>
  </si>
  <si>
    <t>722290215</t>
  </si>
  <si>
    <t>Zkoušky, proplach a desinfekce vodovodního potrubí zkoušky těsnosti vodovodního potrubí hrdlového nebo přírubového do DN 100</t>
  </si>
  <si>
    <t>-368343440</t>
  </si>
  <si>
    <t>https://podminky.urs.cz/item/CS_URS_2022_02/722290215</t>
  </si>
  <si>
    <t>186</t>
  </si>
  <si>
    <t>32,6</t>
  </si>
  <si>
    <t>125</t>
  </si>
  <si>
    <t>722290234</t>
  </si>
  <si>
    <t>Zkoušky, proplach a desinfekce vodovodního potrubí proplach a desinfekce vodovodního potrubí do DN 80</t>
  </si>
  <si>
    <t>519335044</t>
  </si>
  <si>
    <t>https://podminky.urs.cz/item/CS_URS_2022_02/722290234</t>
  </si>
  <si>
    <t>126</t>
  </si>
  <si>
    <t>998722203</t>
  </si>
  <si>
    <t>Přesun hmot pro vnitřní vodovod stanovený procentní sazbou (%) z ceny vodorovná dopravní vzdálenost do 50 m v objektech výšky přes 12 do 24 m</t>
  </si>
  <si>
    <t>1864625629</t>
  </si>
  <si>
    <t>https://podminky.urs.cz/item/CS_URS_2022_02/998722203</t>
  </si>
  <si>
    <t>725</t>
  </si>
  <si>
    <t>Zdravotechnika - zařizovací předměty</t>
  </si>
  <si>
    <t>127</t>
  </si>
  <si>
    <t>725112171</t>
  </si>
  <si>
    <t>Zařízení záchodů kombi klozety s hlubokým splachováním odpad vodorovný</t>
  </si>
  <si>
    <t>-2059850389</t>
  </si>
  <si>
    <t>https://podminky.urs.cz/item/CS_URS_2022_02/725112171</t>
  </si>
  <si>
    <t>128</t>
  </si>
  <si>
    <t>725112173</t>
  </si>
  <si>
    <t>Zařízení záchodů kombi klozety s hlubokým splachováním zvýšený 50 cm s odpadem svislým</t>
  </si>
  <si>
    <t>174109649</t>
  </si>
  <si>
    <t>https://podminky.urs.cz/item/CS_URS_2022_02/725112173</t>
  </si>
  <si>
    <t>129</t>
  </si>
  <si>
    <t>725121511</t>
  </si>
  <si>
    <t>Pisoárové záchodky keramické bez splachovací nádrže urinál odsávací, přívod vody vnitřní vodorovný</t>
  </si>
  <si>
    <t>1265611985</t>
  </si>
  <si>
    <t>https://podminky.urs.cz/item/CS_URS_2022_02/725121511</t>
  </si>
  <si>
    <t>130</t>
  </si>
  <si>
    <t>725211601</t>
  </si>
  <si>
    <t>Umyvadla keramická bílá bez výtokových armatur připevněná na stěnu šrouby bez sloupu nebo krytu na sifon, šířka umyvadla 500 mm</t>
  </si>
  <si>
    <t>-1532819189</t>
  </si>
  <si>
    <t>https://podminky.urs.cz/item/CS_URS_2022_02/725211601</t>
  </si>
  <si>
    <t>131</t>
  </si>
  <si>
    <t>725231203</t>
  </si>
  <si>
    <t>Bidety bez výtokových armatur se zápachovou uzávěrkou keramické závěsné</t>
  </si>
  <si>
    <t>-1051139354</t>
  </si>
  <si>
    <t>https://podminky.urs.cz/item/CS_URS_2022_02/725231203</t>
  </si>
  <si>
    <t>132</t>
  </si>
  <si>
    <t>725291722</t>
  </si>
  <si>
    <t>Doplňky zařízení koupelen a záchodů smaltované madla krakorcová sklopná, délky 834 mm</t>
  </si>
  <si>
    <t>-1714086796</t>
  </si>
  <si>
    <t>https://podminky.urs.cz/item/CS_URS_2022_02/725291722</t>
  </si>
  <si>
    <t>133</t>
  </si>
  <si>
    <t>725331111</t>
  </si>
  <si>
    <t>Výlevky bez výtokových armatur a splachovací nádrže keramické se sklopnou plastovou mřížkou 425 mm</t>
  </si>
  <si>
    <t>1898549578</t>
  </si>
  <si>
    <t>https://podminky.urs.cz/item/CS_URS_2022_02/725331111</t>
  </si>
  <si>
    <t>134</t>
  </si>
  <si>
    <t>725822633</t>
  </si>
  <si>
    <t>Baterie umyvadlové stojánkové klasické s výpustí</t>
  </si>
  <si>
    <t>-43076611</t>
  </si>
  <si>
    <t>https://podminky.urs.cz/item/CS_URS_2022_02/725822633</t>
  </si>
  <si>
    <t>135</t>
  </si>
  <si>
    <t>998725203</t>
  </si>
  <si>
    <t>Přesun hmot pro zařizovací předměty stanovený procentní sazbou (%) z ceny vodorovná dopravní vzdálenost do 50 m v objektech výšky přes 12 do 24 m</t>
  </si>
  <si>
    <t>-606934341</t>
  </si>
  <si>
    <t>https://podminky.urs.cz/item/CS_URS_2022_02/998725203</t>
  </si>
  <si>
    <t>762</t>
  </si>
  <si>
    <t>Konstrukce tesařské</t>
  </si>
  <si>
    <t>136</t>
  </si>
  <si>
    <t>762083111</t>
  </si>
  <si>
    <t>Impregnace řeziva máčením proti dřevokaznému hmyzu a houbám, třída ohrožení 1 a 2 (dřevo v interiéru)</t>
  </si>
  <si>
    <t>-1656139886</t>
  </si>
  <si>
    <t>https://podminky.urs.cz/item/CS_URS_2022_02/762083111</t>
  </si>
  <si>
    <t>137</t>
  </si>
  <si>
    <t>762211811</t>
  </si>
  <si>
    <t>Demontáž schodiště se zábradlím přímočarých nebo křivočarých z prken nebo fošen bez podstupnic, šířky do 1,00 m</t>
  </si>
  <si>
    <t>241943831</t>
  </si>
  <si>
    <t>https://podminky.urs.cz/item/CS_URS_2022_02/762211811</t>
  </si>
  <si>
    <t>138</t>
  </si>
  <si>
    <t>762331813</t>
  </si>
  <si>
    <t>Demontáž vázaných konstrukcí krovů sklonu do 60° z hranolů, hranolků, fošen, průřezové plochy přes 224 do 288 cm2</t>
  </si>
  <si>
    <t>2057855606</t>
  </si>
  <si>
    <t>https://podminky.urs.cz/item/CS_URS_2022_02/762331813</t>
  </si>
  <si>
    <t>139</t>
  </si>
  <si>
    <t>762331953</t>
  </si>
  <si>
    <t>Vyřezání části střešní vazby vázané konstrukce krovů průřezové plochy řeziva přes 450 cm2, délky vyřezané části krovového prvku přes 5 do 8 m</t>
  </si>
  <si>
    <t>-2090974846</t>
  </si>
  <si>
    <t>https://podminky.urs.cz/item/CS_URS_2022_02/762331953</t>
  </si>
  <si>
    <t>140</t>
  </si>
  <si>
    <t>762332131</t>
  </si>
  <si>
    <t>Montáž vázaných konstrukcí krovů střech pultových, sedlových, valbových, stanových čtvercového nebo obdélníkového půdorysu z řeziva hraněného průřezové plochy do 120 cm2</t>
  </si>
  <si>
    <t>1716825283</t>
  </si>
  <si>
    <t>https://podminky.urs.cz/item/CS_URS_2022_02/762332131</t>
  </si>
  <si>
    <t>141</t>
  </si>
  <si>
    <t>60512125</t>
  </si>
  <si>
    <t>hranol stavební řezivo průřezu do 120cm2 do dl 6m</t>
  </si>
  <si>
    <t>-1297327837</t>
  </si>
  <si>
    <t>643*0,06*0,05</t>
  </si>
  <si>
    <t>142</t>
  </si>
  <si>
    <t>762332131.R01</t>
  </si>
  <si>
    <t>Vyrovnávací příložky trámů D+M</t>
  </si>
  <si>
    <t>-350736798</t>
  </si>
  <si>
    <t>143</t>
  </si>
  <si>
    <t>762332542</t>
  </si>
  <si>
    <t>Montáž vázaných konstrukcí krovů střech pultových, sedlových, valbových, stanových čtvercového nebo obdélníkového půdorysu z řeziva hoblovaného s použitím ocelových spojek (spojky ve specifikaci) průřezové plochy přes 120 do 224 cm2</t>
  </si>
  <si>
    <t>1827104800</t>
  </si>
  <si>
    <t>https://podminky.urs.cz/item/CS_URS_2022_02/762332542</t>
  </si>
  <si>
    <t>97,3</t>
  </si>
  <si>
    <t xml:space="preserve">"kleštiny </t>
  </si>
  <si>
    <t>134,1</t>
  </si>
  <si>
    <t>144</t>
  </si>
  <si>
    <t>60512130</t>
  </si>
  <si>
    <t>hranol stavební řezivo průřezu do 224cm2 do dl 6m</t>
  </si>
  <si>
    <t>-762037799</t>
  </si>
  <si>
    <t>97,3*0,12*0,12</t>
  </si>
  <si>
    <t>134,1*0,12*0,2</t>
  </si>
  <si>
    <t>145</t>
  </si>
  <si>
    <t>762334190</t>
  </si>
  <si>
    <t>Nastavovací vložky FD+M</t>
  </si>
  <si>
    <t>1006889290</t>
  </si>
  <si>
    <t>146</t>
  </si>
  <si>
    <t>762341036</t>
  </si>
  <si>
    <t>Bednění střech střech rovných sklonu do 60° s vyřezáním otvorů z dřevoštěpkových desek OSB šroubovaných na rošt na sraz, tloušťky desky 22 mm</t>
  </si>
  <si>
    <t>976503657</t>
  </si>
  <si>
    <t>https://podminky.urs.cz/item/CS_URS_2022_02/762341036</t>
  </si>
  <si>
    <t>7,021*15,30</t>
  </si>
  <si>
    <t>147</t>
  </si>
  <si>
    <t>762342214</t>
  </si>
  <si>
    <t>Montáž laťování střech jednoduchých sklonu do 60° při osové vzdálenosti latí přes 150 do 360 mm</t>
  </si>
  <si>
    <t>793069164</t>
  </si>
  <si>
    <t>https://podminky.urs.cz/item/CS_URS_2022_02/762342214</t>
  </si>
  <si>
    <t>62,2</t>
  </si>
  <si>
    <t>148</t>
  </si>
  <si>
    <t>60514101</t>
  </si>
  <si>
    <t>řezivo jehličnaté lať 10-25cm2</t>
  </si>
  <si>
    <t>959038998</t>
  </si>
  <si>
    <t>62,2*5*0,05*0,06</t>
  </si>
  <si>
    <t>62,2*2*0,05*0,06</t>
  </si>
  <si>
    <t>149</t>
  </si>
  <si>
    <t>762342811</t>
  </si>
  <si>
    <t>Demontáž bednění a laťování laťování střech sklonu do 60° se všemi nadstřešními konstrukcemi, z latí průřezové plochy do 25 cm2 při osové vzdálenosti do 0,22 m</t>
  </si>
  <si>
    <t>-1842418559</t>
  </si>
  <si>
    <t>https://podminky.urs.cz/item/CS_URS_2022_02/762342811</t>
  </si>
  <si>
    <t>150</t>
  </si>
  <si>
    <t>762395000</t>
  </si>
  <si>
    <t>Spojovací prostředky krovů, bednění a laťování, nadstřešních konstrukcí svory, prkna, hřebíky, pásová ocel, vruty</t>
  </si>
  <si>
    <t>86924157</t>
  </si>
  <si>
    <t>https://podminky.urs.cz/item/CS_URS_2022_02/762395000</t>
  </si>
  <si>
    <t>107,421*0,022</t>
  </si>
  <si>
    <t>1,929</t>
  </si>
  <si>
    <t>4,619</t>
  </si>
  <si>
    <t>1,306</t>
  </si>
  <si>
    <t>151</t>
  </si>
  <si>
    <t>762511173</t>
  </si>
  <si>
    <t>Podlahové konstrukce podkladové z cementotřískových desek dvouvrstvých šroubovaných na sraz, tloušťky desky 2x12 mm</t>
  </si>
  <si>
    <t>-811324091</t>
  </si>
  <si>
    <t>https://podminky.urs.cz/item/CS_URS_2022_02/762511173</t>
  </si>
  <si>
    <t>152</t>
  </si>
  <si>
    <t>762511267</t>
  </si>
  <si>
    <t>Podlahové konstrukce podkladové z dřevoštěpkových desek OSB jednovrstvých šroubovaných na pero a drážku nebroušených, tloušťky desky 25 mm</t>
  </si>
  <si>
    <t>99329718</t>
  </si>
  <si>
    <t>https://podminky.urs.cz/item/CS_URS_2022_02/762511267</t>
  </si>
  <si>
    <t>153</t>
  </si>
  <si>
    <t>762595001</t>
  </si>
  <si>
    <t>Spojovací prostředky podlah a podkladových konstrukcí hřebíky, vruty</t>
  </si>
  <si>
    <t>-1032566016</t>
  </si>
  <si>
    <t>https://podminky.urs.cz/item/CS_URS_2022_02/762595001</t>
  </si>
  <si>
    <t>154</t>
  </si>
  <si>
    <t>762812811</t>
  </si>
  <si>
    <t>Demontáž záklopů stropů vrchních a zapuštěných z hoblovaných prken s olištováním, tl. do 32 mm</t>
  </si>
  <si>
    <t>-165754097</t>
  </si>
  <si>
    <t>https://podminky.urs.cz/item/CS_URS_2022_02/762812811</t>
  </si>
  <si>
    <t>604,96*2</t>
  </si>
  <si>
    <t>155</t>
  </si>
  <si>
    <t>762822850</t>
  </si>
  <si>
    <t>Demontáž stropních trámů z hraněného řeziva, průřezové plochy přes 540 cm2</t>
  </si>
  <si>
    <t>694175301</t>
  </si>
  <si>
    <t>https://podminky.urs.cz/item/CS_URS_2022_02/762822850</t>
  </si>
  <si>
    <t>156</t>
  </si>
  <si>
    <t>998762203</t>
  </si>
  <si>
    <t>Přesun hmot pro konstrukce tesařské stanovený procentní sazbou (%) z ceny vodorovná dopravní vzdálenost do 50 m v objektech výšky přes 12 do 24 m</t>
  </si>
  <si>
    <t>-315023097</t>
  </si>
  <si>
    <t>https://podminky.urs.cz/item/CS_URS_2022_02/998762203</t>
  </si>
  <si>
    <t>763</t>
  </si>
  <si>
    <t>Konstrukce suché výstavby</t>
  </si>
  <si>
    <t>157</t>
  </si>
  <si>
    <t>763111314</t>
  </si>
  <si>
    <t>Příčka ze sádrokartonových desek s nosnou konstrukcí z jednoduchých ocelových profilů UW, CW jednoduše opláštěná deskou standardní A tl. 12,5 mm, příčka tl. 100 mm, profil 75, s izolací, EI 30, Rw do 45 dB</t>
  </si>
  <si>
    <t>-1421273226</t>
  </si>
  <si>
    <t>https://podminky.urs.cz/item/CS_URS_2022_02/763111314</t>
  </si>
  <si>
    <t xml:space="preserve">"plynový kotel </t>
  </si>
  <si>
    <t>(1,4+1,4+2,8)*3</t>
  </si>
  <si>
    <t>-0,7*1,97</t>
  </si>
  <si>
    <t>"4.13</t>
  </si>
  <si>
    <t>6,9*4,35</t>
  </si>
  <si>
    <t>158</t>
  </si>
  <si>
    <t>763111333</t>
  </si>
  <si>
    <t>Příčka ze sádrokartonových desek s nosnou konstrukcí z jednoduchých ocelových profilů UW, CW jednoduše opláštěná deskou impregnovanou H2 tl. 12,5 mm, příčka tl. 100 mm, profil 75, s izolací, EI 30, Rw do 45 dB</t>
  </si>
  <si>
    <t>1772506608</t>
  </si>
  <si>
    <t>https://podminky.urs.cz/item/CS_URS_2022_02/763111333</t>
  </si>
  <si>
    <t>"koupelny + wc</t>
  </si>
  <si>
    <t>(7,5+3,15+3,15+3,15+2,278+1,65+9,728+1,6+1,6+1,6+1,6+0,9)*3</t>
  </si>
  <si>
    <t>-0,7*1,97*4</t>
  </si>
  <si>
    <t>159</t>
  </si>
  <si>
    <t>763111717</t>
  </si>
  <si>
    <t>Příčka ze sádrokartonových desek ostatní konstrukce a práce na příčkách ze sádrokartonových desek základní penetrační nátěr (oboustranný)</t>
  </si>
  <si>
    <t>1082206811</t>
  </si>
  <si>
    <t>https://podminky.urs.cz/item/CS_URS_2022_02/763111717</t>
  </si>
  <si>
    <t>2,65*4,35</t>
  </si>
  <si>
    <t>21,737*3</t>
  </si>
  <si>
    <t>6,905*3*3</t>
  </si>
  <si>
    <t>-0,9*1,97*3</t>
  </si>
  <si>
    <t>-0,8*1,97*3</t>
  </si>
  <si>
    <t>160</t>
  </si>
  <si>
    <t>763111718</t>
  </si>
  <si>
    <t>Příčka ze sádrokartonových desek ostatní konstrukce a práce na příčkách ze sádrokartonových desek úprava styku příčky a podhledu (oboustranně) separační páskou s akrylátem</t>
  </si>
  <si>
    <t>940644999</t>
  </si>
  <si>
    <t>https://podminky.urs.cz/item/CS_URS_2022_02/763111718</t>
  </si>
  <si>
    <t>(1,4+1,4+2,8)</t>
  </si>
  <si>
    <t>6,9</t>
  </si>
  <si>
    <t>(7,5+3,15+3,15+3,15+2,278+1,65+9,728+1,6+1,6+1,6+1,6+0,9)</t>
  </si>
  <si>
    <t>2,65</t>
  </si>
  <si>
    <t>21,737</t>
  </si>
  <si>
    <t>6,905*3</t>
  </si>
  <si>
    <t>161</t>
  </si>
  <si>
    <t>763111741</t>
  </si>
  <si>
    <t>Příčka ze sádrokartonových desek ostatní konstrukce a práce na příčkách ze sádrokartonových desek montáž parotěsné zábrany</t>
  </si>
  <si>
    <t>-144970</t>
  </si>
  <si>
    <t>https://podminky.urs.cz/item/CS_URS_2022_02/763111741</t>
  </si>
  <si>
    <t>162</t>
  </si>
  <si>
    <t>28329276</t>
  </si>
  <si>
    <t>fólie PE vyztužená pro parotěsnou vrstvu (reakce na oheň - třída E) 140g/m2</t>
  </si>
  <si>
    <t>-1618529399</t>
  </si>
  <si>
    <t>10,176*1,1 "Přepočtené koeficientem množství</t>
  </si>
  <si>
    <t>163</t>
  </si>
  <si>
    <t>763111742</t>
  </si>
  <si>
    <t>Příčka ze sádrokartonových desek ostatní konstrukce a práce na příčkách ze sádrokartonových desek montáž jedné vrstvy tepelné izolace</t>
  </si>
  <si>
    <t>-483008088</t>
  </si>
  <si>
    <t>https://podminky.urs.cz/item/CS_URS_2022_02/763111742</t>
  </si>
  <si>
    <t>"S12</t>
  </si>
  <si>
    <t>(0,59+4,13+6,587)*0,9</t>
  </si>
  <si>
    <t>164</t>
  </si>
  <si>
    <t>63150968</t>
  </si>
  <si>
    <t>role akustická a tepelně izolační ze skelných vláken tl 100mm</t>
  </si>
  <si>
    <t>1255832441</t>
  </si>
  <si>
    <t>10,176*1,02 "Přepočtené koeficientem množství</t>
  </si>
  <si>
    <t>165</t>
  </si>
  <si>
    <t>763112318</t>
  </si>
  <si>
    <t>Příčka mezibytová ze sádrokartonových desek s nosnou konstrukcí ze zdvojených ocelových profilů UW, CW dvojitě opláštěná deskami standardními A tl. 2 x 12,5 mm s dvojitou izolací, EI 60, příčka tl. 255 mm, profil 100, Rw do 65 dB</t>
  </si>
  <si>
    <t>80059837</t>
  </si>
  <si>
    <t>https://podminky.urs.cz/item/CS_URS_2022_02/763112318</t>
  </si>
  <si>
    <t>166</t>
  </si>
  <si>
    <t>763121415</t>
  </si>
  <si>
    <t>Stěna předsazená ze sádrokartonových desek s nosnou konstrukcí z ocelových profilů CW, UW jednoduše opláštěná deskou standardní A tl. 12,5 mm bez izolace, EI 15, stěna tl. 112,5 mm, profil 100</t>
  </si>
  <si>
    <t>1267290681</t>
  </si>
  <si>
    <t>https://podminky.urs.cz/item/CS_URS_2022_02/763121415</t>
  </si>
  <si>
    <t>167</t>
  </si>
  <si>
    <t>763121714</t>
  </si>
  <si>
    <t>Stěna předsazená ze sádrokartonových desek ostatní konstrukce a práce na předsazených stěnách ze sádrokartonových desek základní penetrační nátěr</t>
  </si>
  <si>
    <t>-8988648</t>
  </si>
  <si>
    <t>https://podminky.urs.cz/item/CS_URS_2022_02/763121714</t>
  </si>
  <si>
    <t>45,436*2</t>
  </si>
  <si>
    <t>108,202*2</t>
  </si>
  <si>
    <t>128,837*2</t>
  </si>
  <si>
    <t>10,176</t>
  </si>
  <si>
    <t>"4.03</t>
  </si>
  <si>
    <t>-(1,6+1,6+2,85)*2,1</t>
  </si>
  <si>
    <t>"4.04</t>
  </si>
  <si>
    <t>-(3,65+3,65+3,15+0,925+0,925+0,1)*2,1</t>
  </si>
  <si>
    <t>"4.05</t>
  </si>
  <si>
    <t>-(1,4+1,6+1,6)*2,1</t>
  </si>
  <si>
    <t>"4.06</t>
  </si>
  <si>
    <t>-(2,875+1,6+1,6)*2,1</t>
  </si>
  <si>
    <t>"4.07</t>
  </si>
  <si>
    <t>(3,425+3,425+3,15+3,15)*2,1</t>
  </si>
  <si>
    <t>-(1,09+1,65+1,65)*2,1*2</t>
  </si>
  <si>
    <t>-(1,09+1,6+1,6)*2,1*2</t>
  </si>
  <si>
    <t>-(1,3+0,9)*1,8</t>
  </si>
  <si>
    <t>"4.14+4.16</t>
  </si>
  <si>
    <t>-(1+0,9)*1,8*2</t>
  </si>
  <si>
    <t>168</t>
  </si>
  <si>
    <t>763121715</t>
  </si>
  <si>
    <t>Stěna předsazená ze sádrokartonových desek ostatní konstrukce a práce na předsazených stěnách ze sádrokartonových desek úprava styku stěny a podhledu separační páskou s akrylátem</t>
  </si>
  <si>
    <t>-666429828</t>
  </si>
  <si>
    <t>https://podminky.urs.cz/item/CS_URS_2022_02/763121715</t>
  </si>
  <si>
    <t>(0,59+4,13+6,587)</t>
  </si>
  <si>
    <t>169</t>
  </si>
  <si>
    <t>763121762</t>
  </si>
  <si>
    <t>Stěna předsazená ze sádrokartonových desek Příplatek k cenám za rovinnost kvality celoplošné tmelení kvality Q4</t>
  </si>
  <si>
    <t>-346758584</t>
  </si>
  <si>
    <t>https://podminky.urs.cz/item/CS_URS_2022_02/763121762</t>
  </si>
  <si>
    <t>170</t>
  </si>
  <si>
    <t>763131441</t>
  </si>
  <si>
    <t>Podhled ze sádrokartonových desek dvouvrstvá zavěšená spodní konstrukce z ocelových profilů CD, UD dvojitě opláštěná deskami protipožárními DF, tl. 2 x 12,5 mm, bez izolace, REI do 120</t>
  </si>
  <si>
    <t>1570897140</t>
  </si>
  <si>
    <t>https://podminky.urs.cz/item/CS_URS_2022_02/763131441</t>
  </si>
  <si>
    <t>70+3,64+18,19+67,22</t>
  </si>
  <si>
    <t>171</t>
  </si>
  <si>
    <t>763131714</t>
  </si>
  <si>
    <t>Podhled ze sádrokartonových desek ostatní práce a konstrukce na podhledech ze sádrokartonových desek základní penetrační nátěr</t>
  </si>
  <si>
    <t>435149248</t>
  </si>
  <si>
    <t>https://podminky.urs.cz/item/CS_URS_2022_02/763131714</t>
  </si>
  <si>
    <t>853,058+159,05</t>
  </si>
  <si>
    <t>172</t>
  </si>
  <si>
    <t>763131751</t>
  </si>
  <si>
    <t>Podhled ze sádrokartonových desek ostatní práce a konstrukce na podhledech ze sádrokartonových desek montáž parotěsné zábrany</t>
  </si>
  <si>
    <t>-2014876265</t>
  </si>
  <si>
    <t>https://podminky.urs.cz/item/CS_URS_2022_02/763131751</t>
  </si>
  <si>
    <t>159,05</t>
  </si>
  <si>
    <t>853,058</t>
  </si>
  <si>
    <t>173</t>
  </si>
  <si>
    <t>2063622052</t>
  </si>
  <si>
    <t>1012,108*1,1 "Přepočtené koeficientem množství</t>
  </si>
  <si>
    <t>174</t>
  </si>
  <si>
    <t>763131752</t>
  </si>
  <si>
    <t>Podhled ze sádrokartonových desek ostatní práce a konstrukce na podhledech ze sádrokartonových desek montáž jedné vrstvy tepelné izolace</t>
  </si>
  <si>
    <t>-2019148984</t>
  </si>
  <si>
    <t>https://podminky.urs.cz/item/CS_URS_2022_02/763131752</t>
  </si>
  <si>
    <t>175</t>
  </si>
  <si>
    <t>-1734783857</t>
  </si>
  <si>
    <t>159,05*1,02 "Přepočtené koeficientem množství</t>
  </si>
  <si>
    <t>176</t>
  </si>
  <si>
    <t>763131772</t>
  </si>
  <si>
    <t>Podhled ze sádrokartonových desek Příplatek k cenám za rovinnost kvality celoplošné tmelení kvality Q4</t>
  </si>
  <si>
    <t>1273065383</t>
  </si>
  <si>
    <t>https://podminky.urs.cz/item/CS_URS_2022_02/763131772</t>
  </si>
  <si>
    <t>1012,108</t>
  </si>
  <si>
    <t>22,6</t>
  </si>
  <si>
    <t>-1,7*1,86</t>
  </si>
  <si>
    <t>113,65</t>
  </si>
  <si>
    <t>2,5*(7+29+12,6)</t>
  </si>
  <si>
    <t>3,77*16</t>
  </si>
  <si>
    <t>11*6,7</t>
  </si>
  <si>
    <t>131,45</t>
  </si>
  <si>
    <t>177</t>
  </si>
  <si>
    <t>763161522</t>
  </si>
  <si>
    <t>Podkroví ze sádrokartonových desek dvouvrstvá spodní konstrukce z ocelových profilů CD, UD na krokvových nástavcích jednoduše opláštěných deskou protipožární DF, tl. 15 mm, TI tl. 100 mm 15 kg/m3, REI 30 DP3</t>
  </si>
  <si>
    <t>-608686714</t>
  </si>
  <si>
    <t>https://podminky.urs.cz/item/CS_URS_2022_02/763161522</t>
  </si>
  <si>
    <t>178</t>
  </si>
  <si>
    <t>763161791</t>
  </si>
  <si>
    <t>Podkroví ze sádrokartonových desek Příplatek k cenám za dalších 10 mm tepelné izolace objemové hmotnost 16 kg/m3</t>
  </si>
  <si>
    <t>-264507015</t>
  </si>
  <si>
    <t>https://podminky.urs.cz/item/CS_URS_2022_02/763161791</t>
  </si>
  <si>
    <t>853,08*5</t>
  </si>
  <si>
    <t>179</t>
  </si>
  <si>
    <t>763172324</t>
  </si>
  <si>
    <t>Montáž dvířek pro konstrukce ze sádrokartonových desek revizních jednoplášťových pro příčky a předsazené stěny velikost (šxv) 500 x 500 mm</t>
  </si>
  <si>
    <t>380282569</t>
  </si>
  <si>
    <t>https://podminky.urs.cz/item/CS_URS_2022_02/763172324</t>
  </si>
  <si>
    <t>180</t>
  </si>
  <si>
    <t>59030713</t>
  </si>
  <si>
    <t>dvířka revizní jednokřídlá s automatickým zámkem 500x500mm</t>
  </si>
  <si>
    <t>-1448011700</t>
  </si>
  <si>
    <t>181</t>
  </si>
  <si>
    <t>763173111</t>
  </si>
  <si>
    <t>Montáž nosičů zařizovacích předmětů pro konstrukce ze sádrokartonových desek úchytu pro umyvadlo</t>
  </si>
  <si>
    <t>763661503</t>
  </si>
  <si>
    <t>https://podminky.urs.cz/item/CS_URS_2022_02/763173111</t>
  </si>
  <si>
    <t>182</t>
  </si>
  <si>
    <t>59030729</t>
  </si>
  <si>
    <t>konstrukce pro uchycení umyvadla s nástěnnými bateriemi osová rozteč CW profilů 450-625mm</t>
  </si>
  <si>
    <t>545384772</t>
  </si>
  <si>
    <t>183</t>
  </si>
  <si>
    <t>763173112</t>
  </si>
  <si>
    <t>Montáž nosičů zařizovacích předmětů pro konstrukce ze sádrokartonových desek úchytu pro pisoár</t>
  </si>
  <si>
    <t>793029239</t>
  </si>
  <si>
    <t>https://podminky.urs.cz/item/CS_URS_2022_02/763173112</t>
  </si>
  <si>
    <t>184</t>
  </si>
  <si>
    <t>59030728</t>
  </si>
  <si>
    <t>konstrukce pro uchycení pisoáru osová rozteč CW profilů 450-625mm</t>
  </si>
  <si>
    <t>-1475607783</t>
  </si>
  <si>
    <t>185</t>
  </si>
  <si>
    <t>763173113</t>
  </si>
  <si>
    <t>Montáž nosičů zařizovacích předmětů pro konstrukce ze sádrokartonových desek úchytu pro WC</t>
  </si>
  <si>
    <t>6449364</t>
  </si>
  <si>
    <t>https://podminky.urs.cz/item/CS_URS_2022_02/763173113</t>
  </si>
  <si>
    <t>59030731</t>
  </si>
  <si>
    <t>konstrukce pro uchycení WC osová rozteč CW profilů 450-625mm</t>
  </si>
  <si>
    <t>98097245</t>
  </si>
  <si>
    <t>187</t>
  </si>
  <si>
    <t>763181311</t>
  </si>
  <si>
    <t>Výplně otvorů konstrukcí ze sádrokartonových desek montáž zárubně kovové s konstrukcí jednokřídlové</t>
  </si>
  <si>
    <t>1032265809</t>
  </si>
  <si>
    <t>https://podminky.urs.cz/item/CS_URS_2022_02/763181311</t>
  </si>
  <si>
    <t>188</t>
  </si>
  <si>
    <t>55331590</t>
  </si>
  <si>
    <t>zárubeň jednokřídlá ocelová pro sádrokartonové příčky tl stěny 75-100mm rozměru 800/1970, 2100mm</t>
  </si>
  <si>
    <t>-185107277</t>
  </si>
  <si>
    <t>189</t>
  </si>
  <si>
    <t>55331705</t>
  </si>
  <si>
    <t>zárubeň jednokřídlá ocelová pro sádrokartonové příčky tl stěny 210-250mm rozměru 800/1970, 2100mm</t>
  </si>
  <si>
    <t>-808510894</t>
  </si>
  <si>
    <t>190</t>
  </si>
  <si>
    <t>55331706</t>
  </si>
  <si>
    <t>zárubeň jednokřídlá ocelová pro sádrokartonové příčky tl stěny 210-250mm rozměru 900/1970, 2100mm</t>
  </si>
  <si>
    <t>2144583466</t>
  </si>
  <si>
    <t>191</t>
  </si>
  <si>
    <t>763182314</t>
  </si>
  <si>
    <t>Výplně otvorů konstrukcí ze sádrokartonových desek ostění oken z desek hloubky přes 0,3 do 0,5 m</t>
  </si>
  <si>
    <t>1626428664</t>
  </si>
  <si>
    <t>https://podminky.urs.cz/item/CS_URS_2022_02/763182314</t>
  </si>
  <si>
    <t>21*(2,4+2,4+1,76+1,76)</t>
  </si>
  <si>
    <t>(2+2+1,76+1,76)</t>
  </si>
  <si>
    <t>(1,3+1,3+0,8+0,8)*13</t>
  </si>
  <si>
    <t>(0,6+0,6+0,8+0,8)*6</t>
  </si>
  <si>
    <t>(0,95+0,95+0,65+0,65)*7</t>
  </si>
  <si>
    <t>192</t>
  </si>
  <si>
    <t>763782212</t>
  </si>
  <si>
    <t>Montáž stropní konstrukce z plnostěnných nosníků (např. trámů, průvlaků, překladů) konstrukční délky do 15 m, průřezové plochy přes 50 do 150 cm2</t>
  </si>
  <si>
    <t>136113439</t>
  </si>
  <si>
    <t>https://podminky.urs.cz/item/CS_URS_2022_02/763782212</t>
  </si>
  <si>
    <t>193</t>
  </si>
  <si>
    <t>156165</t>
  </si>
  <si>
    <t>Nosník I - Steico H 400 mm pásnice 100x60 mm</t>
  </si>
  <si>
    <t>-213861370</t>
  </si>
  <si>
    <t>194</t>
  </si>
  <si>
    <t>998763202</t>
  </si>
  <si>
    <t>Přesun hmot pro dřevostavby stanovený procentní sazbou (%) z ceny vodorovná dopravní vzdálenost do 50 m v objektech výšky přes 12 do 24 m</t>
  </si>
  <si>
    <t>-913222751</t>
  </si>
  <si>
    <t>https://podminky.urs.cz/item/CS_URS_2022_02/998763202</t>
  </si>
  <si>
    <t>764</t>
  </si>
  <si>
    <t>Konstrukce klempířské</t>
  </si>
  <si>
    <t>195</t>
  </si>
  <si>
    <t>764001831</t>
  </si>
  <si>
    <t>Demontáž klempířských konstrukcí krytiny z taškových tabulí do suti</t>
  </si>
  <si>
    <t>1494657513</t>
  </si>
  <si>
    <t>https://podminky.urs.cz/item/CS_URS_2022_02/764001831</t>
  </si>
  <si>
    <t>196</t>
  </si>
  <si>
    <t>764004801</t>
  </si>
  <si>
    <t>Demontáž klempířských konstrukcí žlabu podokapního do suti</t>
  </si>
  <si>
    <t>165519357</t>
  </si>
  <si>
    <t>https://podminky.urs.cz/item/CS_URS_2022_02/764004801</t>
  </si>
  <si>
    <t>197</t>
  </si>
  <si>
    <t>764004861</t>
  </si>
  <si>
    <t>Demontáž klempířských konstrukcí svodu do suti</t>
  </si>
  <si>
    <t>-139765401</t>
  </si>
  <si>
    <t>https://podminky.urs.cz/item/CS_URS_2022_02/764004861</t>
  </si>
  <si>
    <t>198</t>
  </si>
  <si>
    <t>764011614</t>
  </si>
  <si>
    <t>Podkladní plech z pozinkovaného plechu s povrchovou úpravou rš 330 mm</t>
  </si>
  <si>
    <t>978547072</t>
  </si>
  <si>
    <t>https://podminky.urs.cz/item/CS_URS_2022_02/764011614</t>
  </si>
  <si>
    <t>199</t>
  </si>
  <si>
    <t>764211407</t>
  </si>
  <si>
    <t>Oplechování střešních prvků z pozinkovaného plechu hřebene větraného, včetně větrací mřížky rš 670 mm</t>
  </si>
  <si>
    <t>-1609016771</t>
  </si>
  <si>
    <t>https://podminky.urs.cz/item/CS_URS_2022_02/764211407</t>
  </si>
  <si>
    <t>200</t>
  </si>
  <si>
    <t>764212665</t>
  </si>
  <si>
    <t>Oplechování střešních prvků z pozinkovaného plechu s povrchovou úpravou okapu střechy rovné okapovým plechem rš 400 mm</t>
  </si>
  <si>
    <t>2122524341</t>
  </si>
  <si>
    <t>https://podminky.urs.cz/item/CS_URS_2022_02/764212665</t>
  </si>
  <si>
    <t>201</t>
  </si>
  <si>
    <t>764215607</t>
  </si>
  <si>
    <t>Oplechování horních ploch zdí a nadezdívek (atik) z pozinkovaného plechu s povrchovou úpravou celoplošně lepené rš 670 mm</t>
  </si>
  <si>
    <t>-1386115149</t>
  </si>
  <si>
    <t>https://podminky.urs.cz/item/CS_URS_2022_02/764215607</t>
  </si>
  <si>
    <t>202</t>
  </si>
  <si>
    <t>764311613</t>
  </si>
  <si>
    <t>Lemování zdí z pozinkovaného plechu s povrchovou úpravou boční nebo horní rovné, střech s krytinou skládanou mimo prejzovou rš 250 mm</t>
  </si>
  <si>
    <t>769485041</t>
  </si>
  <si>
    <t>https://podminky.urs.cz/item/CS_URS_2022_02/764311613</t>
  </si>
  <si>
    <t>203</t>
  </si>
  <si>
    <t>764511603</t>
  </si>
  <si>
    <t>Žlab podokapní z pozinkovaného plechu s povrchovou úpravou včetně háků a čel půlkruhový rš 400 mm</t>
  </si>
  <si>
    <t>1007019597</t>
  </si>
  <si>
    <t>https://podminky.urs.cz/item/CS_URS_2022_02/764511603</t>
  </si>
  <si>
    <t>204</t>
  </si>
  <si>
    <t>998764203</t>
  </si>
  <si>
    <t>Přesun hmot pro konstrukce klempířské stanovený procentní sazbou (%) z ceny vodorovná dopravní vzdálenost do 50 m v objektech výšky přes 12 do 24 m</t>
  </si>
  <si>
    <t>-1926155066</t>
  </si>
  <si>
    <t>https://podminky.urs.cz/item/CS_URS_2022_02/998764203</t>
  </si>
  <si>
    <t>765</t>
  </si>
  <si>
    <t>Krytina skládaná</t>
  </si>
  <si>
    <t>205</t>
  </si>
  <si>
    <t>765121103</t>
  </si>
  <si>
    <t>Montáž krytiny betonové sklonu do 30° bobrovky na sucho, počet kusů přes 32 do 40 ks/m2 korunové krytí</t>
  </si>
  <si>
    <t>314166295</t>
  </si>
  <si>
    <t>https://podminky.urs.cz/item/CS_URS_2022_02/765121103</t>
  </si>
  <si>
    <t>206</t>
  </si>
  <si>
    <t>765121842</t>
  </si>
  <si>
    <t>Demontáž krytiny betonové bobrovky, sklonu do 30° na sucho k dalšímu použití</t>
  </si>
  <si>
    <t>-4314357</t>
  </si>
  <si>
    <t>https://podminky.urs.cz/item/CS_URS_2022_02/765121842</t>
  </si>
  <si>
    <t>207</t>
  </si>
  <si>
    <t>765191013</t>
  </si>
  <si>
    <t>Montáž pojistné hydroizolační nebo parotěsné fólie kladené ve sklonu přes 20° volně na bednění nebo tepelnou izolaci</t>
  </si>
  <si>
    <t>-1412098698</t>
  </si>
  <si>
    <t>https://podminky.urs.cz/item/CS_URS_2022_02/765191013</t>
  </si>
  <si>
    <t>208</t>
  </si>
  <si>
    <t>28329045</t>
  </si>
  <si>
    <t>fólie kontaktní difuzně propustná pro doplňkovou hydroizolační vrstvu, třívrstvá 110g/m2</t>
  </si>
  <si>
    <t>1523691352</t>
  </si>
  <si>
    <t>337,8*1,1 "Přepočtené koeficientem množství</t>
  </si>
  <si>
    <t>209</t>
  </si>
  <si>
    <t>998765203</t>
  </si>
  <si>
    <t>Přesun hmot pro krytiny skládané stanovený procentní sazbou (%) z ceny vodorovná dopravní vzdálenost do 50 m v objektech výšky přes 12 do 24 m</t>
  </si>
  <si>
    <t>609361442</t>
  </si>
  <si>
    <t>https://podminky.urs.cz/item/CS_URS_2022_02/998765203</t>
  </si>
  <si>
    <t>766</t>
  </si>
  <si>
    <t>Konstrukce truhlářské</t>
  </si>
  <si>
    <t>210</t>
  </si>
  <si>
    <t>7661135R</t>
  </si>
  <si>
    <t>Vnitřní prosklená stěna 4,17/2,84 dle PSV PS1 protipožární předběžná cena</t>
  </si>
  <si>
    <t>-1571865271</t>
  </si>
  <si>
    <t>4,1*(2,84+0,075)</t>
  </si>
  <si>
    <t>211</t>
  </si>
  <si>
    <t>766113510.1</t>
  </si>
  <si>
    <t>Vnitřní prosklená stěna 1,70/3,0 hliníková dle PSV PS2 cena je předběžná dle použité konstrukce</t>
  </si>
  <si>
    <t>-870024059</t>
  </si>
  <si>
    <t>1,7*3</t>
  </si>
  <si>
    <t>212</t>
  </si>
  <si>
    <t>766660101</t>
  </si>
  <si>
    <t>Montáž dveřních křídel dřevěných nebo plastových otevíravých do dřevěné rámové zárubně povrchově upravených jednokřídlových, šířky do 800 mm</t>
  </si>
  <si>
    <t>1441445820</t>
  </si>
  <si>
    <t>https://podminky.urs.cz/item/CS_URS_2022_02/766660101</t>
  </si>
  <si>
    <t>"atyp</t>
  </si>
  <si>
    <t>213</t>
  </si>
  <si>
    <t>61162001</t>
  </si>
  <si>
    <t>dveře jednokřídlé dřevotřískové povrch dýhovaný plné 700x1970-2100mm</t>
  </si>
  <si>
    <t>264167818</t>
  </si>
  <si>
    <t>7+8</t>
  </si>
  <si>
    <t>214</t>
  </si>
  <si>
    <t>611620R01</t>
  </si>
  <si>
    <t>dveře jednokřídlé dřevotřískové povrch dýhovaný plné 700x1145 - 1630mm atyp dle PSV D6</t>
  </si>
  <si>
    <t>-1345415141</t>
  </si>
  <si>
    <t>215</t>
  </si>
  <si>
    <t>61162002</t>
  </si>
  <si>
    <t>dveře jednokřídlé dřevotřískové povrch dýhovaný plné 800x1970-2100mm</t>
  </si>
  <si>
    <t>-670264027</t>
  </si>
  <si>
    <t>216</t>
  </si>
  <si>
    <t>766660102</t>
  </si>
  <si>
    <t>Montáž dveřních křídel dřevěných nebo plastových otevíravých do dřevěné rámové zárubně povrchově upravených jednokřídlových, šířky přes 800 mm</t>
  </si>
  <si>
    <t>1269643712</t>
  </si>
  <si>
    <t>https://podminky.urs.cz/item/CS_URS_2022_02/766660102</t>
  </si>
  <si>
    <t>217</t>
  </si>
  <si>
    <t>61162003</t>
  </si>
  <si>
    <t>dveře jednokřídlé dřevotřískové povrch dýhovaný plné 900x1970-2100mm</t>
  </si>
  <si>
    <t>1169074278</t>
  </si>
  <si>
    <t>218</t>
  </si>
  <si>
    <t>766660112</t>
  </si>
  <si>
    <t>Montáž dveřních křídel dřevěných nebo plastových otevíravých do dřevěné rámové zárubně povrchově upravených dvoukřídlových, šířky přes 1450 mm</t>
  </si>
  <si>
    <t>638305107</t>
  </si>
  <si>
    <t>https://podminky.urs.cz/item/CS_URS_2022_02/766660112</t>
  </si>
  <si>
    <t>219</t>
  </si>
  <si>
    <t>611621R</t>
  </si>
  <si>
    <t>dveře dvoukřídlé 1600x1970/2100mm dle PSV D 2</t>
  </si>
  <si>
    <t>-663003373</t>
  </si>
  <si>
    <t>220</t>
  </si>
  <si>
    <t>766660181</t>
  </si>
  <si>
    <t>Montáž dveřních křídel dřevěných nebo plastových otevíravých do obložkové zárubně protipožárních jednokřídlových, šířky do 800 mm</t>
  </si>
  <si>
    <t>1671724680</t>
  </si>
  <si>
    <t>https://podminky.urs.cz/item/CS_URS_2022_02/766660181</t>
  </si>
  <si>
    <t>221</t>
  </si>
  <si>
    <t>61161025</t>
  </si>
  <si>
    <t>dveře jednokřídlé dřevotřískové protipožární EI (EW) 30 D3 povrch lakovaný plné 700x1970-2100mm</t>
  </si>
  <si>
    <t>1282281550</t>
  </si>
  <si>
    <t>222</t>
  </si>
  <si>
    <t>766660451</t>
  </si>
  <si>
    <t>Montáž dveřních křídel dřevěných nebo plastových vchodových dveří včetně rámu do zdiva dvoukřídlových bez nadsvětlíku</t>
  </si>
  <si>
    <t>-2085360396</t>
  </si>
  <si>
    <t>https://podminky.urs.cz/item/CS_URS_2022_02/766660451</t>
  </si>
  <si>
    <t>223</t>
  </si>
  <si>
    <t>611R001</t>
  </si>
  <si>
    <t xml:space="preserve">dveře plastové vchodové dvoukřídlé otvíravé 1800x2400mm - izolační trojsklo vč. bezpečnostního  vyznačení zasklených ploch</t>
  </si>
  <si>
    <t>1912618167</t>
  </si>
  <si>
    <t>224</t>
  </si>
  <si>
    <t>766660717</t>
  </si>
  <si>
    <t>Montáž dveřních doplňků samozavírače na zárubeň ocelovou</t>
  </si>
  <si>
    <t>728276047</t>
  </si>
  <si>
    <t>https://podminky.urs.cz/item/CS_URS_2022_02/766660717</t>
  </si>
  <si>
    <t>225</t>
  </si>
  <si>
    <t>54917250</t>
  </si>
  <si>
    <t>samozavírač dveří hydraulický</t>
  </si>
  <si>
    <t>2039346199</t>
  </si>
  <si>
    <t>226</t>
  </si>
  <si>
    <t>766660728</t>
  </si>
  <si>
    <t>Montáž dveřních doplňků dveřního kování interiérového zámku</t>
  </si>
  <si>
    <t>-1581719018</t>
  </si>
  <si>
    <t>https://podminky.urs.cz/item/CS_URS_2022_02/766660728</t>
  </si>
  <si>
    <t>227</t>
  </si>
  <si>
    <t>54924010</t>
  </si>
  <si>
    <t>zámek zadlabací protipožární rozteč 90x55,5mm</t>
  </si>
  <si>
    <t>85617905</t>
  </si>
  <si>
    <t>228</t>
  </si>
  <si>
    <t>54924009</t>
  </si>
  <si>
    <t>zámek zadlabací vložkový pravolevý rozteč 90x50,5mm</t>
  </si>
  <si>
    <t>-356324203</t>
  </si>
  <si>
    <t>229</t>
  </si>
  <si>
    <t>766660729</t>
  </si>
  <si>
    <t>Montáž dveřních doplňků dveřního kování interiérového štítku s klikou</t>
  </si>
  <si>
    <t>-1029022729</t>
  </si>
  <si>
    <t>https://podminky.urs.cz/item/CS_URS_2022_02/766660729</t>
  </si>
  <si>
    <t>230</t>
  </si>
  <si>
    <t>54914102</t>
  </si>
  <si>
    <t>kování bezpečnostní koule/klika RC3</t>
  </si>
  <si>
    <t>-1547372214</t>
  </si>
  <si>
    <t>231</t>
  </si>
  <si>
    <t>-1885659623</t>
  </si>
  <si>
    <t>2+7+8+1+1+4+1+1</t>
  </si>
  <si>
    <t>232</t>
  </si>
  <si>
    <t>54914120</t>
  </si>
  <si>
    <t>kování bezpečnostní klika/klika RC4</t>
  </si>
  <si>
    <t>-574657673</t>
  </si>
  <si>
    <t>233</t>
  </si>
  <si>
    <t>54914620</t>
  </si>
  <si>
    <t>kování rozetové spodní pro cylindrickou vložku</t>
  </si>
  <si>
    <t>-608566762</t>
  </si>
  <si>
    <t>234</t>
  </si>
  <si>
    <t>766660734</t>
  </si>
  <si>
    <t>Montáž dveřních doplňků dveřního kování bezpečnostního panikového kování</t>
  </si>
  <si>
    <t>772527233</t>
  </si>
  <si>
    <t>https://podminky.urs.cz/item/CS_URS_2022_02/766660734</t>
  </si>
  <si>
    <t>235</t>
  </si>
  <si>
    <t>161R02</t>
  </si>
  <si>
    <t>Panikové kování</t>
  </si>
  <si>
    <t>-69364932</t>
  </si>
  <si>
    <t>236</t>
  </si>
  <si>
    <t>766671021</t>
  </si>
  <si>
    <t>Montáž střešních oken dřevěných nebo plastových kyvných, výklopných/kyvných s okenním rámem a lemováním, s plisovaným límcem, s napojením na krytinu do krytiny tvarované, rozměru 55 x 78 cm</t>
  </si>
  <si>
    <t>517463307</t>
  </si>
  <si>
    <t>https://podminky.urs.cz/item/CS_URS_2022_02/766671021</t>
  </si>
  <si>
    <t>237</t>
  </si>
  <si>
    <t>61143315</t>
  </si>
  <si>
    <t>okno střešní plastové výsuvně kyvné, izolační trojsklo, se zateplením a oplechování Al 54x78cm Uw=1,1W/m2K</t>
  </si>
  <si>
    <t>-155708610</t>
  </si>
  <si>
    <t>238</t>
  </si>
  <si>
    <t>766671024</t>
  </si>
  <si>
    <t>Montáž střešních oken dřevěných nebo plastových kyvných, výklopných/kyvných s okenním rámem a lemováním, s plisovaným límcem, s napojením na krytinu do krytiny tvarované, rozměru 78 x 118 cm</t>
  </si>
  <si>
    <t>-1320408492</t>
  </si>
  <si>
    <t>https://podminky.urs.cz/item/CS_URS_2022_02/766671024</t>
  </si>
  <si>
    <t>239</t>
  </si>
  <si>
    <t>61143319</t>
  </si>
  <si>
    <t>okno střešní plastové výsuvně kyvné, izolační trojsklo, se zateplením a oplechování Al 74x118cm Uw=1,1W/m2K</t>
  </si>
  <si>
    <t>554797135</t>
  </si>
  <si>
    <t>240</t>
  </si>
  <si>
    <t>766671025</t>
  </si>
  <si>
    <t>Montáž střešních oken dřevěných nebo plastových kyvných, výklopných/kyvných s okenním rámem a lemováním, s plisovaným límcem, s napojením na krytinu do krytiny tvarované, rozměru 78 x 140 cm</t>
  </si>
  <si>
    <t>-1097529138</t>
  </si>
  <si>
    <t>https://podminky.urs.cz/item/CS_URS_2022_02/766671025</t>
  </si>
  <si>
    <t>241</t>
  </si>
  <si>
    <t>61143320</t>
  </si>
  <si>
    <t>okno střešní plastové výsuvně kyvné, izolační trojsklo, se zateplením a oplechování Al 74x140cm Uw=1,1W/m2K</t>
  </si>
  <si>
    <t>448891921</t>
  </si>
  <si>
    <t>242</t>
  </si>
  <si>
    <t>766673810</t>
  </si>
  <si>
    <t>Demontáž střešních oken na krytině vlnité a prejzové, sklonu do 30°</t>
  </si>
  <si>
    <t>-617124174</t>
  </si>
  <si>
    <t>https://podminky.urs.cz/item/CS_URS_2022_02/766673810</t>
  </si>
  <si>
    <t>243</t>
  </si>
  <si>
    <t>766682111</t>
  </si>
  <si>
    <t>Montáž zárubní dřevěných, plastových nebo z lamina obložkových, pro dveře jednokřídlové, tloušťky stěny do 170 mm</t>
  </si>
  <si>
    <t>1325211051</t>
  </si>
  <si>
    <t>https://podminky.urs.cz/item/CS_URS_2022_02/766682111</t>
  </si>
  <si>
    <t>1+1</t>
  </si>
  <si>
    <t>244</t>
  </si>
  <si>
    <t>61182307</t>
  </si>
  <si>
    <t>zárubeň jednokřídlá obložková s laminátovým povrchem tl stěny 60-150mm rozměru 600-1100/1970, 2100mm</t>
  </si>
  <si>
    <t>1965123204</t>
  </si>
  <si>
    <t>245</t>
  </si>
  <si>
    <t>766682121</t>
  </si>
  <si>
    <t>Montáž zárubní dřevěných, plastových nebo z lamina obložkových, pro dveře dvoukřídlové, tloušťky stěny do 170 mm</t>
  </si>
  <si>
    <t>1720828163</t>
  </si>
  <si>
    <t>https://podminky.urs.cz/item/CS_URS_2022_02/766682121</t>
  </si>
  <si>
    <t>246</t>
  </si>
  <si>
    <t>61182329</t>
  </si>
  <si>
    <t>zárubeň dvoukřídlá obložková s laminátovým povrchem tl stěny 60-150mm rozměru 1250-1850/1970, 2100mm</t>
  </si>
  <si>
    <t>1531938459</t>
  </si>
  <si>
    <t>247</t>
  </si>
  <si>
    <t>766682211</t>
  </si>
  <si>
    <t>Montáž zárubní dřevěných, plastových nebo z lamina obložkových protipožárních, pro dveře jednokřídlové, tloušťky stěny do 170 mm</t>
  </si>
  <si>
    <t>-2057374890</t>
  </si>
  <si>
    <t>https://podminky.urs.cz/item/CS_URS_2022_02/766682211</t>
  </si>
  <si>
    <t>248</t>
  </si>
  <si>
    <t>61182318</t>
  </si>
  <si>
    <t>zárubeň jednokřídlá obložková s laminátovým povrchem a protipožární úpravou tl stěny 60-150mm rozměru 600-1100/1970, 2100mm</t>
  </si>
  <si>
    <t>2079912065</t>
  </si>
  <si>
    <t>249</t>
  </si>
  <si>
    <t>998766203</t>
  </si>
  <si>
    <t>Přesun hmot pro konstrukce truhlářské stanovený procentní sazbou (%) z ceny vodorovná dopravní vzdálenost do 50 m v objektech výšky přes 12 do 24 m</t>
  </si>
  <si>
    <t>917037554</t>
  </si>
  <si>
    <t>https://podminky.urs.cz/item/CS_URS_2022_02/998766203</t>
  </si>
  <si>
    <t>767</t>
  </si>
  <si>
    <t>Konstrukce zámečnické</t>
  </si>
  <si>
    <t>250</t>
  </si>
  <si>
    <t>767111180</t>
  </si>
  <si>
    <t>Montáž stěn a příček pro zasklení z ocelových profilů, hmotnosti jednotlivých stěn přes 350 kg</t>
  </si>
  <si>
    <t>1664380884</t>
  </si>
  <si>
    <t>https://podminky.urs.cz/item/CS_URS_2022_02/767111180</t>
  </si>
  <si>
    <t>251</t>
  </si>
  <si>
    <t>767111201</t>
  </si>
  <si>
    <t>Vchodová branka 140x135 cm únikový východ pozinkováno</t>
  </si>
  <si>
    <t>1303152176</t>
  </si>
  <si>
    <t>252</t>
  </si>
  <si>
    <t>767113120</t>
  </si>
  <si>
    <t>Montáž stěn a příček pro zasklení z hliníkových profilů, plochy jednotlivých stěn přes 6 do 9 m2</t>
  </si>
  <si>
    <t>-462254630</t>
  </si>
  <si>
    <t>https://podminky.urs.cz/item/CS_URS_2022_02/767113120</t>
  </si>
  <si>
    <t>253</t>
  </si>
  <si>
    <t>767136143</t>
  </si>
  <si>
    <t>Montáž stěn a příček z plechu příček doplňujících částí sloupků rohových</t>
  </si>
  <si>
    <t>-1064183497</t>
  </si>
  <si>
    <t>https://podminky.urs.cz/item/CS_URS_2022_02/767136143</t>
  </si>
  <si>
    <t>254</t>
  </si>
  <si>
    <t>767161232</t>
  </si>
  <si>
    <t>Montáž zábradlí rovného z profilové oceli na ocelovou konstrukci, hmotnosti 1 m zábradlí přes 30 do 45 kg</t>
  </si>
  <si>
    <t>-1872996568</t>
  </si>
  <si>
    <t>https://podminky.urs.cz/item/CS_URS_2022_02/767161232</t>
  </si>
  <si>
    <t>255</t>
  </si>
  <si>
    <t>13010404R01</t>
  </si>
  <si>
    <t>Zábradlí na terase vč. kotvícího materiálu a povrchové úpravy</t>
  </si>
  <si>
    <t>1265934018</t>
  </si>
  <si>
    <t>256</t>
  </si>
  <si>
    <t>767161813</t>
  </si>
  <si>
    <t>Demontáž zábradlí do suti rovného nerozebíratelný spoj hmotnosti 1 m zábradlí do 20 kg</t>
  </si>
  <si>
    <t>964414034</t>
  </si>
  <si>
    <t>https://podminky.urs.cz/item/CS_URS_2022_02/767161813</t>
  </si>
  <si>
    <t>257</t>
  </si>
  <si>
    <t>76721131R02</t>
  </si>
  <si>
    <t>Montáž a dodání ocelového venkovního kovového schodiště - informativní cena dle výběru dodavatele</t>
  </si>
  <si>
    <t>-133066927</t>
  </si>
  <si>
    <t>258</t>
  </si>
  <si>
    <t>767220220</t>
  </si>
  <si>
    <t>Montáž schodišťového zábradlí z trubek nebo tenkostěnných profilů na ocelovou konstrukci, hmotnosti 1 m zábradlí přes 15 do 25 kg</t>
  </si>
  <si>
    <t>620314489</t>
  </si>
  <si>
    <t>https://podminky.urs.cz/item/CS_URS_2022_02/767220220</t>
  </si>
  <si>
    <t>259</t>
  </si>
  <si>
    <t>14011012R03</t>
  </si>
  <si>
    <t>zábradlí schodišťové vč. kotvícího materiálu a povrchové úpravy</t>
  </si>
  <si>
    <t>146608611</t>
  </si>
  <si>
    <t>260</t>
  </si>
  <si>
    <t>767316310</t>
  </si>
  <si>
    <t>Montáž světlíků bodových do 1 m2</t>
  </si>
  <si>
    <t>1568676853</t>
  </si>
  <si>
    <t>https://podminky.urs.cz/item/CS_URS_2022_02/767316310</t>
  </si>
  <si>
    <t>261</t>
  </si>
  <si>
    <t>56245353</t>
  </si>
  <si>
    <t>světlík bodový třívrstvá kopule, manžeta v 150mm 1,2x1,2m</t>
  </si>
  <si>
    <t>1448573862</t>
  </si>
  <si>
    <t>262</t>
  </si>
  <si>
    <t>767649194</t>
  </si>
  <si>
    <t>Montáž dveří ocelových nebo hliníkových doplňků dveří madel</t>
  </si>
  <si>
    <t>2092848325</t>
  </si>
  <si>
    <t>https://podminky.urs.cz/item/CS_URS_2022_02/767649194</t>
  </si>
  <si>
    <t>263</t>
  </si>
  <si>
    <t>54914113</t>
  </si>
  <si>
    <t>kování bezpečnostní madlo/klika R1</t>
  </si>
  <si>
    <t>1181488223</t>
  </si>
  <si>
    <t>264</t>
  </si>
  <si>
    <t>767810113</t>
  </si>
  <si>
    <t>Montáž větracích mřížek ocelových čtyřhranných, průřezu přes 0,04 do 0,09 m2</t>
  </si>
  <si>
    <t>-651276560</t>
  </si>
  <si>
    <t>https://podminky.urs.cz/item/CS_URS_2022_02/767810113</t>
  </si>
  <si>
    <t>265</t>
  </si>
  <si>
    <t>55341426</t>
  </si>
  <si>
    <t>mřížka větrací nerezová se síťovinou 200x200mm</t>
  </si>
  <si>
    <t>-676737303</t>
  </si>
  <si>
    <t>266</t>
  </si>
  <si>
    <t>767995115</t>
  </si>
  <si>
    <t>Montáž ostatních atypických zámečnických konstrukcí hmotnosti přes 50 do 100 kg</t>
  </si>
  <si>
    <t>kg</t>
  </si>
  <si>
    <t>-406114445</t>
  </si>
  <si>
    <t>https://podminky.urs.cz/item/CS_URS_2022_02/767995115</t>
  </si>
  <si>
    <t>"Sloup U 100</t>
  </si>
  <si>
    <t>10,9*3*8</t>
  </si>
  <si>
    <t>"U200</t>
  </si>
  <si>
    <t>26*2*(4,4+10,1+4,5)</t>
  </si>
  <si>
    <t>267</t>
  </si>
  <si>
    <t>13011027</t>
  </si>
  <si>
    <t>ocel profilová jakost S235JR (11 375) průřez UPE 100</t>
  </si>
  <si>
    <t>-26678201</t>
  </si>
  <si>
    <t>10,9*3*8/1000*1,1</t>
  </si>
  <si>
    <t>268</t>
  </si>
  <si>
    <t>13010938</t>
  </si>
  <si>
    <t>ocel profilová jakost S235JR (11 375) průřez UPE 200</t>
  </si>
  <si>
    <t>1996810295</t>
  </si>
  <si>
    <t>26*2*(4,4+10,1+4,5)/1000*1,1</t>
  </si>
  <si>
    <t>269</t>
  </si>
  <si>
    <t>998767203</t>
  </si>
  <si>
    <t>Přesun hmot pro zámečnické konstrukce stanovený procentní sazbou (%) z ceny vodorovná dopravní vzdálenost do 50 m v objektech výšky přes 12 do 24 m</t>
  </si>
  <si>
    <t>-1463705649</t>
  </si>
  <si>
    <t>https://podminky.urs.cz/item/CS_URS_2022_02/998767203</t>
  </si>
  <si>
    <t>771</t>
  </si>
  <si>
    <t>Podlahy z dlaždic</t>
  </si>
  <si>
    <t>270</t>
  </si>
  <si>
    <t>771111011</t>
  </si>
  <si>
    <t>Příprava podkladu před provedením dlažby vysátí podlah</t>
  </si>
  <si>
    <t>1549435568</t>
  </si>
  <si>
    <t>https://podminky.urs.cz/item/CS_URS_2022_02/771111011</t>
  </si>
  <si>
    <t>271</t>
  </si>
  <si>
    <t>771121011</t>
  </si>
  <si>
    <t>Příprava podkladu před provedením dlažby nátěr penetrační na podlahu</t>
  </si>
  <si>
    <t>-111570390</t>
  </si>
  <si>
    <t>https://podminky.urs.cz/item/CS_URS_2022_02/771121011</t>
  </si>
  <si>
    <t>19,55</t>
  </si>
  <si>
    <t>"teras</t>
  </si>
  <si>
    <t>4,13*2,5</t>
  </si>
  <si>
    <t>(15+9)*(0,28+0,175)*2,03</t>
  </si>
  <si>
    <t>272</t>
  </si>
  <si>
    <t>771151023</t>
  </si>
  <si>
    <t>Příprava podkladu před provedením dlažby samonivelační stěrka min.pevnosti 30 MPa, tloušťky přes 5 do 8 mm</t>
  </si>
  <si>
    <t>706699460</t>
  </si>
  <si>
    <t>https://podminky.urs.cz/item/CS_URS_2022_02/771151023</t>
  </si>
  <si>
    <t>273</t>
  </si>
  <si>
    <t>771274113</t>
  </si>
  <si>
    <t>Montáž obkladů schodišť z dlaždic keramických lepených flexibilním lepidlem stupnic hladkých, šířky přes 250 do 300 mm</t>
  </si>
  <si>
    <t>-1636892802</t>
  </si>
  <si>
    <t>https://podminky.urs.cz/item/CS_URS_2022_02/771274113</t>
  </si>
  <si>
    <t>2,03*(15+9)</t>
  </si>
  <si>
    <t>274</t>
  </si>
  <si>
    <t>771274232</t>
  </si>
  <si>
    <t>Montáž obkladů schodišť z dlaždic keramických lepených flexibilním lepidlem podstupnic hladkých, výšky přes 150 do 200 mm</t>
  </si>
  <si>
    <t>1544472311</t>
  </si>
  <si>
    <t>https://podminky.urs.cz/item/CS_URS_2022_02/771274232</t>
  </si>
  <si>
    <t>275</t>
  </si>
  <si>
    <t>771574222</t>
  </si>
  <si>
    <t>Montáž podlah z dlaždic keramických lepených flexibilním lepidlem maloformátových reliéfních nebo z dekorů přes 6 do 9 ks/m2</t>
  </si>
  <si>
    <t>-2123961830</t>
  </si>
  <si>
    <t>https://podminky.urs.cz/item/CS_URS_2022_02/771574222</t>
  </si>
  <si>
    <t>276</t>
  </si>
  <si>
    <t>59761011</t>
  </si>
  <si>
    <t>dlažba keramická slinutá hladká do interiéru i exteriéru do 9ks/m2</t>
  </si>
  <si>
    <t>-408478399</t>
  </si>
  <si>
    <t>65,14*1,15 "Přepočtené koeficientem množství</t>
  </si>
  <si>
    <t>277</t>
  </si>
  <si>
    <t>59761003.1</t>
  </si>
  <si>
    <t>dlažba keramická hutná hladká do interiéru přes 9 do 12ks/m2- tl. 15mm</t>
  </si>
  <si>
    <t>465129465</t>
  </si>
  <si>
    <t>18,19*1,15 "Přepočtené koeficientem množství</t>
  </si>
  <si>
    <t>278</t>
  </si>
  <si>
    <t>59761003.2</t>
  </si>
  <si>
    <t>1032453371</t>
  </si>
  <si>
    <t>"schody</t>
  </si>
  <si>
    <t>(2,03*(9+15)*(0,28+0,175))</t>
  </si>
  <si>
    <t>39,893*1,15 "Přepočtené koeficientem množství</t>
  </si>
  <si>
    <t>279</t>
  </si>
  <si>
    <t>771574240</t>
  </si>
  <si>
    <t>Montáž podlah z dlaždic keramických lepených flexibilním lepidlem maloformátových pro vysoké mechanické zatížení hladkých přes 6 do 9 ks/m2</t>
  </si>
  <si>
    <t>-1007062179</t>
  </si>
  <si>
    <t>https://podminky.urs.cz/item/CS_URS_2022_02/771574240</t>
  </si>
  <si>
    <t>280</t>
  </si>
  <si>
    <t>771577114</t>
  </si>
  <si>
    <t>Montáž podlah z dlaždic keramických lepených flexibilním lepidlem Příplatek k cenám za dvousložkový spárovací tmel</t>
  </si>
  <si>
    <t>1236624122</t>
  </si>
  <si>
    <t>https://podminky.urs.cz/item/CS_URS_2022_02/771577114</t>
  </si>
  <si>
    <t>281</t>
  </si>
  <si>
    <t>771577115</t>
  </si>
  <si>
    <t>Montáž podlah z dlaždic keramických lepených flexibilním lepidlem Příplatek k cenám za dvousložkové lepidlo</t>
  </si>
  <si>
    <t>2075247978</t>
  </si>
  <si>
    <t>https://podminky.urs.cz/item/CS_URS_2022_02/771577115</t>
  </si>
  <si>
    <t>282</t>
  </si>
  <si>
    <t>771591112</t>
  </si>
  <si>
    <t>Izolace podlahy pod dlažbu nátěrem nebo stěrkou ve dvou vrstvách</t>
  </si>
  <si>
    <t>269561565</t>
  </si>
  <si>
    <t>https://podminky.urs.cz/item/CS_URS_2022_02/771591112</t>
  </si>
  <si>
    <t>(1,6+1,6+1,85+1,85)*0,15</t>
  </si>
  <si>
    <t>-0,7*0,15*2</t>
  </si>
  <si>
    <t>(3,65+3,65+3,15+3,15+0,925+0,925+0,1)*0,15</t>
  </si>
  <si>
    <t>-0,7*0,15</t>
  </si>
  <si>
    <t>(1,4+1,4+1,6+1,6)*0,15</t>
  </si>
  <si>
    <t>(2,875+2,875+1,6+1,6)*0,15</t>
  </si>
  <si>
    <t>(3,425+3,425+3,15+3,15)*0,15</t>
  </si>
  <si>
    <t>(1,09+1,09+1,65+1,65)*0,15*2</t>
  </si>
  <si>
    <t>(1,09+1,09+1,6+1,6)*0,15*2</t>
  </si>
  <si>
    <t>3,8</t>
  </si>
  <si>
    <t>283</t>
  </si>
  <si>
    <t>771591264</t>
  </si>
  <si>
    <t>Izolace podlahy pod dlažbu těsnícími izolačními pásy mezi podlahou a stěnu</t>
  </si>
  <si>
    <t>2138607089</t>
  </si>
  <si>
    <t>https://podminky.urs.cz/item/CS_URS_2022_02/771591264</t>
  </si>
  <si>
    <t>(1,6+1,6+1,85+1,85)</t>
  </si>
  <si>
    <t>-0,7*2</t>
  </si>
  <si>
    <t>(3,65+3,65+3,15+3,15+0,925+0,925+0,1)</t>
  </si>
  <si>
    <t>-0,7</t>
  </si>
  <si>
    <t>(1,4+1,4+1,6+1,6)</t>
  </si>
  <si>
    <t>(2,875+2,875+1,6+1,6)</t>
  </si>
  <si>
    <t>(3,425+3,425+3,15+3,15)</t>
  </si>
  <si>
    <t>(1,09+1,09+1,65+1,65)*2</t>
  </si>
  <si>
    <t>(1,09+1,09+1,6+1,6)*2</t>
  </si>
  <si>
    <t>284</t>
  </si>
  <si>
    <t>998771203</t>
  </si>
  <si>
    <t>Přesun hmot pro podlahy z dlaždic stanovený procentní sazbou (%) z ceny vodorovná dopravní vzdálenost do 50 m v objektech výšky přes 12 do 24 m</t>
  </si>
  <si>
    <t>801695786</t>
  </si>
  <si>
    <t>https://podminky.urs.cz/item/CS_URS_2022_02/998771203</t>
  </si>
  <si>
    <t>776</t>
  </si>
  <si>
    <t>Podlahy povlakové</t>
  </si>
  <si>
    <t>285</t>
  </si>
  <si>
    <t>776111311</t>
  </si>
  <si>
    <t>Příprava podkladu vysátí podlah</t>
  </si>
  <si>
    <t>1604237740</t>
  </si>
  <si>
    <t>https://podminky.urs.cz/item/CS_URS_2022_02/776111311</t>
  </si>
  <si>
    <t>286</t>
  </si>
  <si>
    <t>776141113</t>
  </si>
  <si>
    <t>Příprava podkladu vyrovnání samonivelační stěrkou podlah min.pevnosti 20 MPa, tloušťky přes 5 do 8 mm</t>
  </si>
  <si>
    <t>353154648</t>
  </si>
  <si>
    <t>https://podminky.urs.cz/item/CS_URS_2022_02/776141113</t>
  </si>
  <si>
    <t>287</t>
  </si>
  <si>
    <t>776221111</t>
  </si>
  <si>
    <t>Montáž podlahovin z PVC lepením standardním lepidlem z pásů standardních</t>
  </si>
  <si>
    <t>-230769097</t>
  </si>
  <si>
    <t>https://podminky.urs.cz/item/CS_URS_2022_02/776221111</t>
  </si>
  <si>
    <t>288</t>
  </si>
  <si>
    <t>28411031</t>
  </si>
  <si>
    <t>PVC vinyl heterogenní akustická čtverce 500x500mm, tl 3,40mm, nášlapná vrstva 0,67mm, třída zátěže 34/42, útlum 17dB, hořlavost Cfl S1</t>
  </si>
  <si>
    <t>740440519</t>
  </si>
  <si>
    <t>645,38*1,1 "Přepočtené koeficientem množství</t>
  </si>
  <si>
    <t>289</t>
  </si>
  <si>
    <t>776411111</t>
  </si>
  <si>
    <t>Montáž soklíků lepením obvodových, výšky do 80 mm</t>
  </si>
  <si>
    <t>2143156459</t>
  </si>
  <si>
    <t>https://podminky.urs.cz/item/CS_URS_2022_02/776411111</t>
  </si>
  <si>
    <t>sqrt(36,32)*4</t>
  </si>
  <si>
    <t>sqrt(118,2)*4</t>
  </si>
  <si>
    <t>sqrt(21)*4</t>
  </si>
  <si>
    <t>sqrt(52,56)*4</t>
  </si>
  <si>
    <t>sqrt(18,87)*4</t>
  </si>
  <si>
    <t>sqrt(52)*4</t>
  </si>
  <si>
    <t>sqrt(132)*4</t>
  </si>
  <si>
    <t>sqrt(147,21)*4</t>
  </si>
  <si>
    <t>sqrt(67,22)*4</t>
  </si>
  <si>
    <t>290</t>
  </si>
  <si>
    <t>28411009</t>
  </si>
  <si>
    <t>lišta soklová PVC 18x80mm</t>
  </si>
  <si>
    <t>1230463290</t>
  </si>
  <si>
    <t>288,427*1,02 "Přepočtené koeficientem množství</t>
  </si>
  <si>
    <t>291</t>
  </si>
  <si>
    <t>998776203</t>
  </si>
  <si>
    <t>Přesun hmot pro podlahy povlakové stanovený procentní sazbou (%) z ceny vodorovná dopravní vzdálenost do 50 m v objektech výšky přes 12 do 24 m</t>
  </si>
  <si>
    <t>-301192001</t>
  </si>
  <si>
    <t>https://podminky.urs.cz/item/CS_URS_2022_02/998776203</t>
  </si>
  <si>
    <t>781</t>
  </si>
  <si>
    <t>Dokončovací práce - obklady</t>
  </si>
  <si>
    <t>292</t>
  </si>
  <si>
    <t>781111011</t>
  </si>
  <si>
    <t>Příprava podkladu před provedením obkladu oprášení (ometení) stěny</t>
  </si>
  <si>
    <t>-936858484</t>
  </si>
  <si>
    <t>https://podminky.urs.cz/item/CS_URS_2022_02/781111011</t>
  </si>
  <si>
    <t>293</t>
  </si>
  <si>
    <t>781121011</t>
  </si>
  <si>
    <t>Příprava podkladu před provedením obkladu nátěr penetrační na stěnu</t>
  </si>
  <si>
    <t>648040544</t>
  </si>
  <si>
    <t>https://podminky.urs.cz/item/CS_URS_2022_02/781121011</t>
  </si>
  <si>
    <t>(1,6+1,6+2,85+2,85)*2,1</t>
  </si>
  <si>
    <t>-0,7*1,97*2</t>
  </si>
  <si>
    <t>(3,65+3,65+3,15+3,15+0,925+0,925+0,1)*2,1</t>
  </si>
  <si>
    <t>(1,4+1,4+1,6+1,6)*2,1</t>
  </si>
  <si>
    <t>(2,875+2,875+1,6+1,6)*2,1</t>
  </si>
  <si>
    <t>(1,09+1,09+1,65+1,65)*2,1*2</t>
  </si>
  <si>
    <t>(1,09+1,09+1,6+1,6)*2,1*2</t>
  </si>
  <si>
    <t>(1,3+0,9)*1,8</t>
  </si>
  <si>
    <t>(1+0,9)*1,8*2</t>
  </si>
  <si>
    <t>"4.17</t>
  </si>
  <si>
    <t>0,95*1,8</t>
  </si>
  <si>
    <t>"4.18</t>
  </si>
  <si>
    <t>"4.12</t>
  </si>
  <si>
    <t>(1,31+0,1+0,1)*1,8</t>
  </si>
  <si>
    <t>58,1</t>
  </si>
  <si>
    <t>294</t>
  </si>
  <si>
    <t>781151031</t>
  </si>
  <si>
    <t>Příprava podkladu před provedením obkladu celoplošné vyrovnání podkladu stěrkou, tloušťky 3 mm</t>
  </si>
  <si>
    <t>258047625</t>
  </si>
  <si>
    <t>https://podminky.urs.cz/item/CS_URS_2022_02/781151031</t>
  </si>
  <si>
    <t>295</t>
  </si>
  <si>
    <t>781151041</t>
  </si>
  <si>
    <t>Příprava podkladu před provedením obkladu celoplošné vyrovnání podkladu příplatek za každý další 1 mm tloušťky přes 3 mm</t>
  </si>
  <si>
    <t>2142588926</t>
  </si>
  <si>
    <t>https://podminky.urs.cz/item/CS_URS_2022_02/781151041</t>
  </si>
  <si>
    <t>215,836*2 "Přepočtené koeficientem množství</t>
  </si>
  <si>
    <t>296</t>
  </si>
  <si>
    <t>781474111</t>
  </si>
  <si>
    <t>Montáž obkladů vnitřních stěn z dlaždic keramických lepených flexibilním lepidlem maloformátových hladkých přes 6 do 9 ks/m2</t>
  </si>
  <si>
    <t>955090932</t>
  </si>
  <si>
    <t>https://podminky.urs.cz/item/CS_URS_2022_02/781474111</t>
  </si>
  <si>
    <t>297</t>
  </si>
  <si>
    <t>59761066</t>
  </si>
  <si>
    <t>obklad keramický reliéfní pro interiér přes 12 do 19ks/m2</t>
  </si>
  <si>
    <t>402804011</t>
  </si>
  <si>
    <t>215,836*1,1 "Přepočtené koeficientem množství</t>
  </si>
  <si>
    <t>298</t>
  </si>
  <si>
    <t>781477114</t>
  </si>
  <si>
    <t>Montáž obkladů vnitřních stěn z dlaždic keramických Příplatek k cenám za dvousložkový spárovací tmel</t>
  </si>
  <si>
    <t>-2013715230</t>
  </si>
  <si>
    <t>https://podminky.urs.cz/item/CS_URS_2022_02/781477114</t>
  </si>
  <si>
    <t>299</t>
  </si>
  <si>
    <t>781477115</t>
  </si>
  <si>
    <t>Montáž obkladů vnitřních stěn z dlaždic keramických Příplatek k cenám za dvousložkové lepidlo</t>
  </si>
  <si>
    <t>-514139242</t>
  </si>
  <si>
    <t>https://podminky.urs.cz/item/CS_URS_2022_02/781477115</t>
  </si>
  <si>
    <t>300</t>
  </si>
  <si>
    <t>998781203</t>
  </si>
  <si>
    <t>Přesun hmot pro obklady keramické stanovený procentní sazbou (%) z ceny vodorovná dopravní vzdálenost do 50 m v objektech výšky přes 12 do 24 m</t>
  </si>
  <si>
    <t>-1268763231</t>
  </si>
  <si>
    <t>https://podminky.urs.cz/item/CS_URS_2022_02/998781203</t>
  </si>
  <si>
    <t>783</t>
  </si>
  <si>
    <t>Dokončovací práce - nátěry</t>
  </si>
  <si>
    <t>301</t>
  </si>
  <si>
    <t>783214101</t>
  </si>
  <si>
    <t>Základní nátěr tesařských konstrukcí jednonásobný syntetický</t>
  </si>
  <si>
    <t>1371126643</t>
  </si>
  <si>
    <t>https://podminky.urs.cz/item/CS_URS_2022_02/783214101</t>
  </si>
  <si>
    <t>302</t>
  </si>
  <si>
    <t>783217101</t>
  </si>
  <si>
    <t>Krycí nátěr tesařských konstrukcí jednonásobný syntetický</t>
  </si>
  <si>
    <t>1686712142</t>
  </si>
  <si>
    <t>https://podminky.urs.cz/item/CS_URS_2022_02/783217101</t>
  </si>
  <si>
    <t>303</t>
  </si>
  <si>
    <t>783314201</t>
  </si>
  <si>
    <t>Základní antikorozní nátěr zámečnických konstrukcí jednonásobný syntetický standardní</t>
  </si>
  <si>
    <t>244149810</t>
  </si>
  <si>
    <t>https://podminky.urs.cz/item/CS_URS_2022_02/783314201</t>
  </si>
  <si>
    <t>784</t>
  </si>
  <si>
    <t>Dokončovací práce - malby a tapety</t>
  </si>
  <si>
    <t>304</t>
  </si>
  <si>
    <t>784111001</t>
  </si>
  <si>
    <t>Oprášení (ometení) podkladu v místnostech výšky do 3,80 m</t>
  </si>
  <si>
    <t>-248518167</t>
  </si>
  <si>
    <t>https://podminky.urs.cz/item/CS_URS_2022_02/784111001</t>
  </si>
  <si>
    <t>305</t>
  </si>
  <si>
    <t>784181121</t>
  </si>
  <si>
    <t>Penetrace podkladu jednonásobná hloubková akrylátová bezbarvá v místnostech výšky do 3,80 m</t>
  </si>
  <si>
    <t>1152268041</t>
  </si>
  <si>
    <t>https://podminky.urs.cz/item/CS_URS_2022_02/784181121</t>
  </si>
  <si>
    <t>492,935</t>
  </si>
  <si>
    <t>247,571</t>
  </si>
  <si>
    <t>306</t>
  </si>
  <si>
    <t>784211101</t>
  </si>
  <si>
    <t>Malby z malířských směsí oděruvzdorných za mokra dvojnásobné, bílé za mokra oděruvzdorné výborně v místnostech výšky do 3,80 m</t>
  </si>
  <si>
    <t>1392035559</t>
  </si>
  <si>
    <t>https://podminky.urs.cz/item/CS_URS_2022_02/784211101</t>
  </si>
  <si>
    <t>HZS</t>
  </si>
  <si>
    <t>Hodinové zúčtovací sazby</t>
  </si>
  <si>
    <t>307</t>
  </si>
  <si>
    <t>HZS1292</t>
  </si>
  <si>
    <t>Hodinové zúčtovací sazby profesí HSV zemní a pomocné práce stavební dělník</t>
  </si>
  <si>
    <t>hod</t>
  </si>
  <si>
    <t>512</t>
  </si>
  <si>
    <t>1261256046</t>
  </si>
  <si>
    <t>https://podminky.urs.cz/item/CS_URS_2022_02/HZS1292</t>
  </si>
  <si>
    <t>ostatní neměřitelné práce</t>
  </si>
  <si>
    <t>bude účtováno na základě vykázaných a vzájemně odsouhlasených hodin</t>
  </si>
  <si>
    <t>308</t>
  </si>
  <si>
    <t>HZS2491</t>
  </si>
  <si>
    <t>Hodinové zúčtovací sazby profesí PSV zednické výpomoci a pomocné práce PSV dělník zednických výpomocí</t>
  </si>
  <si>
    <t>-603378745</t>
  </si>
  <si>
    <t>https://podminky.urs.cz/item/CS_URS_2022_02/HZS2491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</si>
  <si>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</si>
  <si>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</si>
  <si>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</si>
  <si>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</si>
  <si>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</si>
  <si>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</si>
  <si>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010001000</t>
  </si>
  <si>
    <t>…</t>
  </si>
  <si>
    <t>486918096</t>
  </si>
  <si>
    <t>https://podminky.urs.cz/item/CS_URS_2022_02/010001000</t>
  </si>
  <si>
    <t>VRN3</t>
  </si>
  <si>
    <t>Zařízení staveniště</t>
  </si>
  <si>
    <t>030001000</t>
  </si>
  <si>
    <t>603848305</t>
  </si>
  <si>
    <t>https://podminky.urs.cz/item/CS_URS_2022_02/030001000</t>
  </si>
  <si>
    <t>VRN4</t>
  </si>
  <si>
    <t>Inženýrská činnost</t>
  </si>
  <si>
    <t>043002000</t>
  </si>
  <si>
    <t>Zkoušky a ostatní měření</t>
  </si>
  <si>
    <t>-137462222</t>
  </si>
  <si>
    <t>https://podminky.urs.cz/item/CS_URS_2022_02/043002000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</si>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</sst>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1213101" TargetMode="External" /><Relationship Id="rId2" Type="http://schemas.openxmlformats.org/officeDocument/2006/relationships/hyperlink" Target="https://podminky.urs.cz/item/CS_URS_2021_02/132212111" TargetMode="External" /><Relationship Id="rId3" Type="http://schemas.openxmlformats.org/officeDocument/2006/relationships/hyperlink" Target="https://podminky.urs.cz/item/CS_URS_2022_02/162751117" TargetMode="External" /><Relationship Id="rId4" Type="http://schemas.openxmlformats.org/officeDocument/2006/relationships/hyperlink" Target="https://podminky.urs.cz/item/CS_URS_2022_02/162751119" TargetMode="External" /><Relationship Id="rId5" Type="http://schemas.openxmlformats.org/officeDocument/2006/relationships/hyperlink" Target="https://podminky.urs.cz/item/CS_URS_2022_02/167111101" TargetMode="External" /><Relationship Id="rId6" Type="http://schemas.openxmlformats.org/officeDocument/2006/relationships/hyperlink" Target="https://podminky.urs.cz/item/CS_URS_2022_02/171111103" TargetMode="External" /><Relationship Id="rId7" Type="http://schemas.openxmlformats.org/officeDocument/2006/relationships/hyperlink" Target="https://podminky.urs.cz/item/CS_URS_2022_02/171201221" TargetMode="External" /><Relationship Id="rId8" Type="http://schemas.openxmlformats.org/officeDocument/2006/relationships/hyperlink" Target="https://podminky.urs.cz/item/CS_URS_2022_02/171251201" TargetMode="External" /><Relationship Id="rId9" Type="http://schemas.openxmlformats.org/officeDocument/2006/relationships/hyperlink" Target="https://podminky.urs.cz/item/CS_URS_2022_02/175111101" TargetMode="External" /><Relationship Id="rId10" Type="http://schemas.openxmlformats.org/officeDocument/2006/relationships/hyperlink" Target="https://podminky.urs.cz/item/CS_URS_2022_02/275311127" TargetMode="External" /><Relationship Id="rId11" Type="http://schemas.openxmlformats.org/officeDocument/2006/relationships/hyperlink" Target="https://podminky.urs.cz/item/CS_URS_2022_02/279113132" TargetMode="External" /><Relationship Id="rId12" Type="http://schemas.openxmlformats.org/officeDocument/2006/relationships/hyperlink" Target="https://podminky.urs.cz/item/CS_URS_2022_02/279361821" TargetMode="External" /><Relationship Id="rId13" Type="http://schemas.openxmlformats.org/officeDocument/2006/relationships/hyperlink" Target="https://podminky.urs.cz/item/CS_URS_2022_02/291111111" TargetMode="External" /><Relationship Id="rId14" Type="http://schemas.openxmlformats.org/officeDocument/2006/relationships/hyperlink" Target="https://podminky.urs.cz/item/CS_URS_2022_02/310239411" TargetMode="External" /><Relationship Id="rId15" Type="http://schemas.openxmlformats.org/officeDocument/2006/relationships/hyperlink" Target="https://podminky.urs.cz/item/CS_URS_2022_02/311234231" TargetMode="External" /><Relationship Id="rId16" Type="http://schemas.openxmlformats.org/officeDocument/2006/relationships/hyperlink" Target="https://podminky.urs.cz/item/CS_URS_2022_02/311235151" TargetMode="External" /><Relationship Id="rId17" Type="http://schemas.openxmlformats.org/officeDocument/2006/relationships/hyperlink" Target="https://podminky.urs.cz/item/CS_URS_2022_02/317944323" TargetMode="External" /><Relationship Id="rId18" Type="http://schemas.openxmlformats.org/officeDocument/2006/relationships/hyperlink" Target="https://podminky.urs.cz/item/CS_URS_2022_02/342272205" TargetMode="External" /><Relationship Id="rId19" Type="http://schemas.openxmlformats.org/officeDocument/2006/relationships/hyperlink" Target="https://podminky.urs.cz/item/CS_URS_2022_02/411321414" TargetMode="External" /><Relationship Id="rId20" Type="http://schemas.openxmlformats.org/officeDocument/2006/relationships/hyperlink" Target="https://podminky.urs.cz/item/CS_URS_2022_02/411354219" TargetMode="External" /><Relationship Id="rId21" Type="http://schemas.openxmlformats.org/officeDocument/2006/relationships/hyperlink" Target="https://podminky.urs.cz/item/CS_URS_2022_02/411354313" TargetMode="External" /><Relationship Id="rId22" Type="http://schemas.openxmlformats.org/officeDocument/2006/relationships/hyperlink" Target="https://podminky.urs.cz/item/CS_URS_2022_02/411354314" TargetMode="External" /><Relationship Id="rId23" Type="http://schemas.openxmlformats.org/officeDocument/2006/relationships/hyperlink" Target="https://podminky.urs.cz/item/CS_URS_2022_02/411361821" TargetMode="External" /><Relationship Id="rId24" Type="http://schemas.openxmlformats.org/officeDocument/2006/relationships/hyperlink" Target="https://podminky.urs.cz/item/CS_URS_2022_02/411362021" TargetMode="External" /><Relationship Id="rId25" Type="http://schemas.openxmlformats.org/officeDocument/2006/relationships/hyperlink" Target="https://podminky.urs.cz/item/CS_URS_2022_02/417321515" TargetMode="External" /><Relationship Id="rId26" Type="http://schemas.openxmlformats.org/officeDocument/2006/relationships/hyperlink" Target="https://podminky.urs.cz/item/CS_URS_2022_02/417351115" TargetMode="External" /><Relationship Id="rId27" Type="http://schemas.openxmlformats.org/officeDocument/2006/relationships/hyperlink" Target="https://podminky.urs.cz/item/CS_URS_2022_02/417351116" TargetMode="External" /><Relationship Id="rId28" Type="http://schemas.openxmlformats.org/officeDocument/2006/relationships/hyperlink" Target="https://podminky.urs.cz/item/CS_URS_2022_02/417361821" TargetMode="External" /><Relationship Id="rId29" Type="http://schemas.openxmlformats.org/officeDocument/2006/relationships/hyperlink" Target="https://podminky.urs.cz/item/CS_URS_2022_02/434121425" TargetMode="External" /><Relationship Id="rId30" Type="http://schemas.openxmlformats.org/officeDocument/2006/relationships/hyperlink" Target="https://podminky.urs.cz/item/CS_URS_2022_02/564811111" TargetMode="External" /><Relationship Id="rId31" Type="http://schemas.openxmlformats.org/officeDocument/2006/relationships/hyperlink" Target="https://podminky.urs.cz/item/CS_URS_2022_02/591111111" TargetMode="External" /><Relationship Id="rId32" Type="http://schemas.openxmlformats.org/officeDocument/2006/relationships/hyperlink" Target="https://podminky.urs.cz/item/CS_URS_2022_02/596211110" TargetMode="External" /><Relationship Id="rId33" Type="http://schemas.openxmlformats.org/officeDocument/2006/relationships/hyperlink" Target="https://podminky.urs.cz/item/CS_URS_2022_02/612131101" TargetMode="External" /><Relationship Id="rId34" Type="http://schemas.openxmlformats.org/officeDocument/2006/relationships/hyperlink" Target="https://podminky.urs.cz/item/CS_URS_2022_02/612131111" TargetMode="External" /><Relationship Id="rId35" Type="http://schemas.openxmlformats.org/officeDocument/2006/relationships/hyperlink" Target="https://podminky.urs.cz/item/CS_URS_2022_02/612142001" TargetMode="External" /><Relationship Id="rId36" Type="http://schemas.openxmlformats.org/officeDocument/2006/relationships/hyperlink" Target="https://podminky.urs.cz/item/CS_URS_2022_02/612321141" TargetMode="External" /><Relationship Id="rId37" Type="http://schemas.openxmlformats.org/officeDocument/2006/relationships/hyperlink" Target="https://podminky.urs.cz/item/CS_URS_2022_02/612321191" TargetMode="External" /><Relationship Id="rId38" Type="http://schemas.openxmlformats.org/officeDocument/2006/relationships/hyperlink" Target="https://podminky.urs.cz/item/CS_URS_2022_02/631311114" TargetMode="External" /><Relationship Id="rId39" Type="http://schemas.openxmlformats.org/officeDocument/2006/relationships/hyperlink" Target="https://podminky.urs.cz/item/CS_URS_2022_02/631311124" TargetMode="External" /><Relationship Id="rId40" Type="http://schemas.openxmlformats.org/officeDocument/2006/relationships/hyperlink" Target="https://podminky.urs.cz/item/CS_URS_2022_02/632481215" TargetMode="External" /><Relationship Id="rId41" Type="http://schemas.openxmlformats.org/officeDocument/2006/relationships/hyperlink" Target="https://podminky.urs.cz/item/CS_URS_2022_02/634111114" TargetMode="External" /><Relationship Id="rId42" Type="http://schemas.openxmlformats.org/officeDocument/2006/relationships/hyperlink" Target="https://podminky.urs.cz/item/CS_URS_2022_02/642942611" TargetMode="External" /><Relationship Id="rId43" Type="http://schemas.openxmlformats.org/officeDocument/2006/relationships/hyperlink" Target="https://podminky.urs.cz/item/CS_URS_2022_02/644941112" TargetMode="External" /><Relationship Id="rId44" Type="http://schemas.openxmlformats.org/officeDocument/2006/relationships/hyperlink" Target="https://podminky.urs.cz/item/CS_URS_2022_02/916231213" TargetMode="External" /><Relationship Id="rId45" Type="http://schemas.openxmlformats.org/officeDocument/2006/relationships/hyperlink" Target="https://podminky.urs.cz/item/CS_URS_2022_02/916991121" TargetMode="External" /><Relationship Id="rId46" Type="http://schemas.openxmlformats.org/officeDocument/2006/relationships/hyperlink" Target="https://podminky.urs.cz/item/CS_URS_2022_02/949101112" TargetMode="External" /><Relationship Id="rId47" Type="http://schemas.openxmlformats.org/officeDocument/2006/relationships/hyperlink" Target="https://podminky.urs.cz/item/CS_URS_2022_02/952901111" TargetMode="External" /><Relationship Id="rId48" Type="http://schemas.openxmlformats.org/officeDocument/2006/relationships/hyperlink" Target="https://podminky.urs.cz/item/CS_URS_2022_02/962031133" TargetMode="External" /><Relationship Id="rId49" Type="http://schemas.openxmlformats.org/officeDocument/2006/relationships/hyperlink" Target="https://podminky.urs.cz/item/CS_URS_2022_02/962032231" TargetMode="External" /><Relationship Id="rId50" Type="http://schemas.openxmlformats.org/officeDocument/2006/relationships/hyperlink" Target="https://podminky.urs.cz/item/CS_URS_2022_02/962032631" TargetMode="External" /><Relationship Id="rId51" Type="http://schemas.openxmlformats.org/officeDocument/2006/relationships/hyperlink" Target="https://podminky.urs.cz/item/CS_URS_2022_02/962081141" TargetMode="External" /><Relationship Id="rId52" Type="http://schemas.openxmlformats.org/officeDocument/2006/relationships/hyperlink" Target="https://podminky.urs.cz/item/CS_URS_2022_02/965042141" TargetMode="External" /><Relationship Id="rId53" Type="http://schemas.openxmlformats.org/officeDocument/2006/relationships/hyperlink" Target="https://podminky.urs.cz/item/CS_URS_2022_02/965081113" TargetMode="External" /><Relationship Id="rId54" Type="http://schemas.openxmlformats.org/officeDocument/2006/relationships/hyperlink" Target="https://podminky.urs.cz/item/CS_URS_2022_02/965081213" TargetMode="External" /><Relationship Id="rId55" Type="http://schemas.openxmlformats.org/officeDocument/2006/relationships/hyperlink" Target="https://podminky.urs.cz/item/CS_URS_2022_02/966043121" TargetMode="External" /><Relationship Id="rId56" Type="http://schemas.openxmlformats.org/officeDocument/2006/relationships/hyperlink" Target="https://podminky.urs.cz/item/CS_URS_2022_02/973031345" TargetMode="External" /><Relationship Id="rId57" Type="http://schemas.openxmlformats.org/officeDocument/2006/relationships/hyperlink" Target="https://podminky.urs.cz/item/CS_URS_2022_02/997013216" TargetMode="External" /><Relationship Id="rId58" Type="http://schemas.openxmlformats.org/officeDocument/2006/relationships/hyperlink" Target="https://podminky.urs.cz/item/CS_URS_2022_02/997013312" TargetMode="External" /><Relationship Id="rId59" Type="http://schemas.openxmlformats.org/officeDocument/2006/relationships/hyperlink" Target="https://podminky.urs.cz/item/CS_URS_2022_02/997013322" TargetMode="External" /><Relationship Id="rId60" Type="http://schemas.openxmlformats.org/officeDocument/2006/relationships/hyperlink" Target="https://podminky.urs.cz/item/CS_URS_2022_02/997013501" TargetMode="External" /><Relationship Id="rId61" Type="http://schemas.openxmlformats.org/officeDocument/2006/relationships/hyperlink" Target="https://podminky.urs.cz/item/CS_URS_2022_02/997013509" TargetMode="External" /><Relationship Id="rId62" Type="http://schemas.openxmlformats.org/officeDocument/2006/relationships/hyperlink" Target="https://podminky.urs.cz/item/CS_URS_2022_02/997013631" TargetMode="External" /><Relationship Id="rId63" Type="http://schemas.openxmlformats.org/officeDocument/2006/relationships/hyperlink" Target="https://podminky.urs.cz/item/CS_URS_2022_02/998017003" TargetMode="External" /><Relationship Id="rId64" Type="http://schemas.openxmlformats.org/officeDocument/2006/relationships/hyperlink" Target="https://podminky.urs.cz/item/CS_URS_2022_02/731119614" TargetMode="External" /><Relationship Id="rId65" Type="http://schemas.openxmlformats.org/officeDocument/2006/relationships/hyperlink" Target="https://podminky.urs.cz/item/CS_URS_2022_02/711161173" TargetMode="External" /><Relationship Id="rId66" Type="http://schemas.openxmlformats.org/officeDocument/2006/relationships/hyperlink" Target="https://podminky.urs.cz/item/CS_URS_2022_02/711161384" TargetMode="External" /><Relationship Id="rId67" Type="http://schemas.openxmlformats.org/officeDocument/2006/relationships/hyperlink" Target="https://podminky.urs.cz/item/CS_URS_2022_02/998711203" TargetMode="External" /><Relationship Id="rId68" Type="http://schemas.openxmlformats.org/officeDocument/2006/relationships/hyperlink" Target="https://podminky.urs.cz/item/CS_URS_2022_02/712341559" TargetMode="External" /><Relationship Id="rId69" Type="http://schemas.openxmlformats.org/officeDocument/2006/relationships/hyperlink" Target="https://podminky.urs.cz/item/CS_URS_2022_02/998712203" TargetMode="External" /><Relationship Id="rId70" Type="http://schemas.openxmlformats.org/officeDocument/2006/relationships/hyperlink" Target="https://podminky.urs.cz/item/CS_URS_2022_02/713111121" TargetMode="External" /><Relationship Id="rId71" Type="http://schemas.openxmlformats.org/officeDocument/2006/relationships/hyperlink" Target="https://podminky.urs.cz/item/CS_URS_2022_02/713121111" TargetMode="External" /><Relationship Id="rId72" Type="http://schemas.openxmlformats.org/officeDocument/2006/relationships/hyperlink" Target="https://podminky.urs.cz/item/CS_URS_2022_02/713121131" TargetMode="External" /><Relationship Id="rId73" Type="http://schemas.openxmlformats.org/officeDocument/2006/relationships/hyperlink" Target="https://podminky.urs.cz/item/CS_URS_2022_02/713141131" TargetMode="External" /><Relationship Id="rId74" Type="http://schemas.openxmlformats.org/officeDocument/2006/relationships/hyperlink" Target="https://podminky.urs.cz/item/CS_URS_2022_02/713151111" TargetMode="External" /><Relationship Id="rId75" Type="http://schemas.openxmlformats.org/officeDocument/2006/relationships/hyperlink" Target="https://podminky.urs.cz/item/CS_URS_2022_02/998713203" TargetMode="External" /><Relationship Id="rId76" Type="http://schemas.openxmlformats.org/officeDocument/2006/relationships/hyperlink" Target="https://podminky.urs.cz/item/CS_URS_2022_02/721174043" TargetMode="External" /><Relationship Id="rId77" Type="http://schemas.openxmlformats.org/officeDocument/2006/relationships/hyperlink" Target="https://podminky.urs.cz/item/CS_URS_2022_02/721174044" TargetMode="External" /><Relationship Id="rId78" Type="http://schemas.openxmlformats.org/officeDocument/2006/relationships/hyperlink" Target="https://podminky.urs.cz/item/CS_URS_2022_02/721174045" TargetMode="External" /><Relationship Id="rId79" Type="http://schemas.openxmlformats.org/officeDocument/2006/relationships/hyperlink" Target="https://podminky.urs.cz/item/CS_URS_2022_02/721273152" TargetMode="External" /><Relationship Id="rId80" Type="http://schemas.openxmlformats.org/officeDocument/2006/relationships/hyperlink" Target="https://podminky.urs.cz/item/CS_URS_2022_02/721273153" TargetMode="External" /><Relationship Id="rId81" Type="http://schemas.openxmlformats.org/officeDocument/2006/relationships/hyperlink" Target="https://podminky.urs.cz/item/CS_URS_2022_02/721290111" TargetMode="External" /><Relationship Id="rId82" Type="http://schemas.openxmlformats.org/officeDocument/2006/relationships/hyperlink" Target="https://podminky.urs.cz/item/CS_URS_2022_02/998721203" TargetMode="External" /><Relationship Id="rId83" Type="http://schemas.openxmlformats.org/officeDocument/2006/relationships/hyperlink" Target="https://podminky.urs.cz/item/CS_URS_2022_02/722130233" TargetMode="External" /><Relationship Id="rId84" Type="http://schemas.openxmlformats.org/officeDocument/2006/relationships/hyperlink" Target="https://podminky.urs.cz/item/CS_URS_2022_02/722174001" TargetMode="External" /><Relationship Id="rId85" Type="http://schemas.openxmlformats.org/officeDocument/2006/relationships/hyperlink" Target="https://podminky.urs.cz/item/CS_URS_2022_02/722174002" TargetMode="External" /><Relationship Id="rId86" Type="http://schemas.openxmlformats.org/officeDocument/2006/relationships/hyperlink" Target="https://podminky.urs.cz/item/CS_URS_2022_02/722174003" TargetMode="External" /><Relationship Id="rId87" Type="http://schemas.openxmlformats.org/officeDocument/2006/relationships/hyperlink" Target="https://podminky.urs.cz/item/CS_URS_2022_02/722175001" TargetMode="External" /><Relationship Id="rId88" Type="http://schemas.openxmlformats.org/officeDocument/2006/relationships/hyperlink" Target="https://podminky.urs.cz/item/CS_URS_2022_02/722175002" TargetMode="External" /><Relationship Id="rId89" Type="http://schemas.openxmlformats.org/officeDocument/2006/relationships/hyperlink" Target="https://podminky.urs.cz/item/CS_URS_2022_02/722175003" TargetMode="External" /><Relationship Id="rId90" Type="http://schemas.openxmlformats.org/officeDocument/2006/relationships/hyperlink" Target="https://podminky.urs.cz/item/CS_URS_2022_02/722181213" TargetMode="External" /><Relationship Id="rId91" Type="http://schemas.openxmlformats.org/officeDocument/2006/relationships/hyperlink" Target="https://podminky.urs.cz/item/CS_URS_2022_02/722213114" TargetMode="External" /><Relationship Id="rId92" Type="http://schemas.openxmlformats.org/officeDocument/2006/relationships/hyperlink" Target="https://podminky.urs.cz/item/CS_URS_2022_02/722220132" TargetMode="External" /><Relationship Id="rId93" Type="http://schemas.openxmlformats.org/officeDocument/2006/relationships/hyperlink" Target="https://podminky.urs.cz/item/CS_URS_2022_02/722224115" TargetMode="External" /><Relationship Id="rId94" Type="http://schemas.openxmlformats.org/officeDocument/2006/relationships/hyperlink" Target="https://podminky.urs.cz/item/CS_URS_2022_02/722230101" TargetMode="External" /><Relationship Id="rId95" Type="http://schemas.openxmlformats.org/officeDocument/2006/relationships/hyperlink" Target="https://podminky.urs.cz/item/CS_URS_2022_02/722254115" TargetMode="External" /><Relationship Id="rId96" Type="http://schemas.openxmlformats.org/officeDocument/2006/relationships/hyperlink" Target="https://podminky.urs.cz/item/CS_URS_2022_02/722262152" TargetMode="External" /><Relationship Id="rId97" Type="http://schemas.openxmlformats.org/officeDocument/2006/relationships/hyperlink" Target="https://podminky.urs.cz/item/CS_URS_2022_02/722290215" TargetMode="External" /><Relationship Id="rId98" Type="http://schemas.openxmlformats.org/officeDocument/2006/relationships/hyperlink" Target="https://podminky.urs.cz/item/CS_URS_2022_02/722290234" TargetMode="External" /><Relationship Id="rId99" Type="http://schemas.openxmlformats.org/officeDocument/2006/relationships/hyperlink" Target="https://podminky.urs.cz/item/CS_URS_2022_02/998722203" TargetMode="External" /><Relationship Id="rId100" Type="http://schemas.openxmlformats.org/officeDocument/2006/relationships/hyperlink" Target="https://podminky.urs.cz/item/CS_URS_2022_02/725112171" TargetMode="External" /><Relationship Id="rId101" Type="http://schemas.openxmlformats.org/officeDocument/2006/relationships/hyperlink" Target="https://podminky.urs.cz/item/CS_URS_2022_02/725112173" TargetMode="External" /><Relationship Id="rId102" Type="http://schemas.openxmlformats.org/officeDocument/2006/relationships/hyperlink" Target="https://podminky.urs.cz/item/CS_URS_2022_02/725121511" TargetMode="External" /><Relationship Id="rId103" Type="http://schemas.openxmlformats.org/officeDocument/2006/relationships/hyperlink" Target="https://podminky.urs.cz/item/CS_URS_2022_02/725211601" TargetMode="External" /><Relationship Id="rId104" Type="http://schemas.openxmlformats.org/officeDocument/2006/relationships/hyperlink" Target="https://podminky.urs.cz/item/CS_URS_2022_02/725231203" TargetMode="External" /><Relationship Id="rId105" Type="http://schemas.openxmlformats.org/officeDocument/2006/relationships/hyperlink" Target="https://podminky.urs.cz/item/CS_URS_2022_02/725291722" TargetMode="External" /><Relationship Id="rId106" Type="http://schemas.openxmlformats.org/officeDocument/2006/relationships/hyperlink" Target="https://podminky.urs.cz/item/CS_URS_2022_02/725331111" TargetMode="External" /><Relationship Id="rId107" Type="http://schemas.openxmlformats.org/officeDocument/2006/relationships/hyperlink" Target="https://podminky.urs.cz/item/CS_URS_2022_02/725822633" TargetMode="External" /><Relationship Id="rId108" Type="http://schemas.openxmlformats.org/officeDocument/2006/relationships/hyperlink" Target="https://podminky.urs.cz/item/CS_URS_2022_02/998725203" TargetMode="External" /><Relationship Id="rId109" Type="http://schemas.openxmlformats.org/officeDocument/2006/relationships/hyperlink" Target="https://podminky.urs.cz/item/CS_URS_2022_02/762083111" TargetMode="External" /><Relationship Id="rId110" Type="http://schemas.openxmlformats.org/officeDocument/2006/relationships/hyperlink" Target="https://podminky.urs.cz/item/CS_URS_2022_02/762211811" TargetMode="External" /><Relationship Id="rId111" Type="http://schemas.openxmlformats.org/officeDocument/2006/relationships/hyperlink" Target="https://podminky.urs.cz/item/CS_URS_2022_02/762331813" TargetMode="External" /><Relationship Id="rId112" Type="http://schemas.openxmlformats.org/officeDocument/2006/relationships/hyperlink" Target="https://podminky.urs.cz/item/CS_URS_2022_02/762331953" TargetMode="External" /><Relationship Id="rId113" Type="http://schemas.openxmlformats.org/officeDocument/2006/relationships/hyperlink" Target="https://podminky.urs.cz/item/CS_URS_2022_02/762332131" TargetMode="External" /><Relationship Id="rId114" Type="http://schemas.openxmlformats.org/officeDocument/2006/relationships/hyperlink" Target="https://podminky.urs.cz/item/CS_URS_2022_02/762332542" TargetMode="External" /><Relationship Id="rId115" Type="http://schemas.openxmlformats.org/officeDocument/2006/relationships/hyperlink" Target="https://podminky.urs.cz/item/CS_URS_2022_02/762341036" TargetMode="External" /><Relationship Id="rId116" Type="http://schemas.openxmlformats.org/officeDocument/2006/relationships/hyperlink" Target="https://podminky.urs.cz/item/CS_URS_2022_02/762342214" TargetMode="External" /><Relationship Id="rId117" Type="http://schemas.openxmlformats.org/officeDocument/2006/relationships/hyperlink" Target="https://podminky.urs.cz/item/CS_URS_2022_02/762342811" TargetMode="External" /><Relationship Id="rId118" Type="http://schemas.openxmlformats.org/officeDocument/2006/relationships/hyperlink" Target="https://podminky.urs.cz/item/CS_URS_2022_02/762395000" TargetMode="External" /><Relationship Id="rId119" Type="http://schemas.openxmlformats.org/officeDocument/2006/relationships/hyperlink" Target="https://podminky.urs.cz/item/CS_URS_2022_02/762511173" TargetMode="External" /><Relationship Id="rId120" Type="http://schemas.openxmlformats.org/officeDocument/2006/relationships/hyperlink" Target="https://podminky.urs.cz/item/CS_URS_2022_02/762511267" TargetMode="External" /><Relationship Id="rId121" Type="http://schemas.openxmlformats.org/officeDocument/2006/relationships/hyperlink" Target="https://podminky.urs.cz/item/CS_URS_2022_02/762595001" TargetMode="External" /><Relationship Id="rId122" Type="http://schemas.openxmlformats.org/officeDocument/2006/relationships/hyperlink" Target="https://podminky.urs.cz/item/CS_URS_2022_02/762812811" TargetMode="External" /><Relationship Id="rId123" Type="http://schemas.openxmlformats.org/officeDocument/2006/relationships/hyperlink" Target="https://podminky.urs.cz/item/CS_URS_2022_02/762822850" TargetMode="External" /><Relationship Id="rId124" Type="http://schemas.openxmlformats.org/officeDocument/2006/relationships/hyperlink" Target="https://podminky.urs.cz/item/CS_URS_2022_02/998762203" TargetMode="External" /><Relationship Id="rId125" Type="http://schemas.openxmlformats.org/officeDocument/2006/relationships/hyperlink" Target="https://podminky.urs.cz/item/CS_URS_2022_02/763111314" TargetMode="External" /><Relationship Id="rId126" Type="http://schemas.openxmlformats.org/officeDocument/2006/relationships/hyperlink" Target="https://podminky.urs.cz/item/CS_URS_2022_02/763111333" TargetMode="External" /><Relationship Id="rId127" Type="http://schemas.openxmlformats.org/officeDocument/2006/relationships/hyperlink" Target="https://podminky.urs.cz/item/CS_URS_2022_02/763111717" TargetMode="External" /><Relationship Id="rId128" Type="http://schemas.openxmlformats.org/officeDocument/2006/relationships/hyperlink" Target="https://podminky.urs.cz/item/CS_URS_2022_02/763111718" TargetMode="External" /><Relationship Id="rId129" Type="http://schemas.openxmlformats.org/officeDocument/2006/relationships/hyperlink" Target="https://podminky.urs.cz/item/CS_URS_2022_02/763111741" TargetMode="External" /><Relationship Id="rId130" Type="http://schemas.openxmlformats.org/officeDocument/2006/relationships/hyperlink" Target="https://podminky.urs.cz/item/CS_URS_2022_02/763111742" TargetMode="External" /><Relationship Id="rId131" Type="http://schemas.openxmlformats.org/officeDocument/2006/relationships/hyperlink" Target="https://podminky.urs.cz/item/CS_URS_2022_02/763112318" TargetMode="External" /><Relationship Id="rId132" Type="http://schemas.openxmlformats.org/officeDocument/2006/relationships/hyperlink" Target="https://podminky.urs.cz/item/CS_URS_2022_02/763121415" TargetMode="External" /><Relationship Id="rId133" Type="http://schemas.openxmlformats.org/officeDocument/2006/relationships/hyperlink" Target="https://podminky.urs.cz/item/CS_URS_2022_02/763121714" TargetMode="External" /><Relationship Id="rId134" Type="http://schemas.openxmlformats.org/officeDocument/2006/relationships/hyperlink" Target="https://podminky.urs.cz/item/CS_URS_2022_02/763121715" TargetMode="External" /><Relationship Id="rId135" Type="http://schemas.openxmlformats.org/officeDocument/2006/relationships/hyperlink" Target="https://podminky.urs.cz/item/CS_URS_2022_02/763121762" TargetMode="External" /><Relationship Id="rId136" Type="http://schemas.openxmlformats.org/officeDocument/2006/relationships/hyperlink" Target="https://podminky.urs.cz/item/CS_URS_2022_02/763131441" TargetMode="External" /><Relationship Id="rId137" Type="http://schemas.openxmlformats.org/officeDocument/2006/relationships/hyperlink" Target="https://podminky.urs.cz/item/CS_URS_2022_02/763131714" TargetMode="External" /><Relationship Id="rId138" Type="http://schemas.openxmlformats.org/officeDocument/2006/relationships/hyperlink" Target="https://podminky.urs.cz/item/CS_URS_2022_02/763131751" TargetMode="External" /><Relationship Id="rId139" Type="http://schemas.openxmlformats.org/officeDocument/2006/relationships/hyperlink" Target="https://podminky.urs.cz/item/CS_URS_2022_02/763131752" TargetMode="External" /><Relationship Id="rId140" Type="http://schemas.openxmlformats.org/officeDocument/2006/relationships/hyperlink" Target="https://podminky.urs.cz/item/CS_URS_2022_02/763131772" TargetMode="External" /><Relationship Id="rId141" Type="http://schemas.openxmlformats.org/officeDocument/2006/relationships/hyperlink" Target="https://podminky.urs.cz/item/CS_URS_2022_02/763161522" TargetMode="External" /><Relationship Id="rId142" Type="http://schemas.openxmlformats.org/officeDocument/2006/relationships/hyperlink" Target="https://podminky.urs.cz/item/CS_URS_2022_02/763161791" TargetMode="External" /><Relationship Id="rId143" Type="http://schemas.openxmlformats.org/officeDocument/2006/relationships/hyperlink" Target="https://podminky.urs.cz/item/CS_URS_2022_02/763172324" TargetMode="External" /><Relationship Id="rId144" Type="http://schemas.openxmlformats.org/officeDocument/2006/relationships/hyperlink" Target="https://podminky.urs.cz/item/CS_URS_2022_02/763173111" TargetMode="External" /><Relationship Id="rId145" Type="http://schemas.openxmlformats.org/officeDocument/2006/relationships/hyperlink" Target="https://podminky.urs.cz/item/CS_URS_2022_02/763173112" TargetMode="External" /><Relationship Id="rId146" Type="http://schemas.openxmlformats.org/officeDocument/2006/relationships/hyperlink" Target="https://podminky.urs.cz/item/CS_URS_2022_02/763173113" TargetMode="External" /><Relationship Id="rId147" Type="http://schemas.openxmlformats.org/officeDocument/2006/relationships/hyperlink" Target="https://podminky.urs.cz/item/CS_URS_2022_02/763181311" TargetMode="External" /><Relationship Id="rId148" Type="http://schemas.openxmlformats.org/officeDocument/2006/relationships/hyperlink" Target="https://podminky.urs.cz/item/CS_URS_2022_02/763182314" TargetMode="External" /><Relationship Id="rId149" Type="http://schemas.openxmlformats.org/officeDocument/2006/relationships/hyperlink" Target="https://podminky.urs.cz/item/CS_URS_2022_02/763782212" TargetMode="External" /><Relationship Id="rId150" Type="http://schemas.openxmlformats.org/officeDocument/2006/relationships/hyperlink" Target="https://podminky.urs.cz/item/CS_URS_2022_02/998763202" TargetMode="External" /><Relationship Id="rId151" Type="http://schemas.openxmlformats.org/officeDocument/2006/relationships/hyperlink" Target="https://podminky.urs.cz/item/CS_URS_2022_02/764001831" TargetMode="External" /><Relationship Id="rId152" Type="http://schemas.openxmlformats.org/officeDocument/2006/relationships/hyperlink" Target="https://podminky.urs.cz/item/CS_URS_2022_02/764004801" TargetMode="External" /><Relationship Id="rId153" Type="http://schemas.openxmlformats.org/officeDocument/2006/relationships/hyperlink" Target="https://podminky.urs.cz/item/CS_URS_2022_02/764004861" TargetMode="External" /><Relationship Id="rId154" Type="http://schemas.openxmlformats.org/officeDocument/2006/relationships/hyperlink" Target="https://podminky.urs.cz/item/CS_URS_2022_02/764011614" TargetMode="External" /><Relationship Id="rId155" Type="http://schemas.openxmlformats.org/officeDocument/2006/relationships/hyperlink" Target="https://podminky.urs.cz/item/CS_URS_2022_02/764211407" TargetMode="External" /><Relationship Id="rId156" Type="http://schemas.openxmlformats.org/officeDocument/2006/relationships/hyperlink" Target="https://podminky.urs.cz/item/CS_URS_2022_02/764212665" TargetMode="External" /><Relationship Id="rId157" Type="http://schemas.openxmlformats.org/officeDocument/2006/relationships/hyperlink" Target="https://podminky.urs.cz/item/CS_URS_2022_02/764215607" TargetMode="External" /><Relationship Id="rId158" Type="http://schemas.openxmlformats.org/officeDocument/2006/relationships/hyperlink" Target="https://podminky.urs.cz/item/CS_URS_2022_02/764311613" TargetMode="External" /><Relationship Id="rId159" Type="http://schemas.openxmlformats.org/officeDocument/2006/relationships/hyperlink" Target="https://podminky.urs.cz/item/CS_URS_2022_02/764511603" TargetMode="External" /><Relationship Id="rId160" Type="http://schemas.openxmlformats.org/officeDocument/2006/relationships/hyperlink" Target="https://podminky.urs.cz/item/CS_URS_2022_02/998764203" TargetMode="External" /><Relationship Id="rId161" Type="http://schemas.openxmlformats.org/officeDocument/2006/relationships/hyperlink" Target="https://podminky.urs.cz/item/CS_URS_2022_02/765121103" TargetMode="External" /><Relationship Id="rId162" Type="http://schemas.openxmlformats.org/officeDocument/2006/relationships/hyperlink" Target="https://podminky.urs.cz/item/CS_URS_2022_02/765121842" TargetMode="External" /><Relationship Id="rId163" Type="http://schemas.openxmlformats.org/officeDocument/2006/relationships/hyperlink" Target="https://podminky.urs.cz/item/CS_URS_2022_02/765191013" TargetMode="External" /><Relationship Id="rId164" Type="http://schemas.openxmlformats.org/officeDocument/2006/relationships/hyperlink" Target="https://podminky.urs.cz/item/CS_URS_2022_02/998765203" TargetMode="External" /><Relationship Id="rId165" Type="http://schemas.openxmlformats.org/officeDocument/2006/relationships/hyperlink" Target="https://podminky.urs.cz/item/CS_URS_2022_02/766660101" TargetMode="External" /><Relationship Id="rId166" Type="http://schemas.openxmlformats.org/officeDocument/2006/relationships/hyperlink" Target="https://podminky.urs.cz/item/CS_URS_2022_02/766660102" TargetMode="External" /><Relationship Id="rId167" Type="http://schemas.openxmlformats.org/officeDocument/2006/relationships/hyperlink" Target="https://podminky.urs.cz/item/CS_URS_2022_02/766660112" TargetMode="External" /><Relationship Id="rId168" Type="http://schemas.openxmlformats.org/officeDocument/2006/relationships/hyperlink" Target="https://podminky.urs.cz/item/CS_URS_2022_02/766660181" TargetMode="External" /><Relationship Id="rId169" Type="http://schemas.openxmlformats.org/officeDocument/2006/relationships/hyperlink" Target="https://podminky.urs.cz/item/CS_URS_2022_02/766660451" TargetMode="External" /><Relationship Id="rId170" Type="http://schemas.openxmlformats.org/officeDocument/2006/relationships/hyperlink" Target="https://podminky.urs.cz/item/CS_URS_2022_02/766660717" TargetMode="External" /><Relationship Id="rId171" Type="http://schemas.openxmlformats.org/officeDocument/2006/relationships/hyperlink" Target="https://podminky.urs.cz/item/CS_URS_2022_02/766660728" TargetMode="External" /><Relationship Id="rId172" Type="http://schemas.openxmlformats.org/officeDocument/2006/relationships/hyperlink" Target="https://podminky.urs.cz/item/CS_URS_2022_02/766660729" TargetMode="External" /><Relationship Id="rId173" Type="http://schemas.openxmlformats.org/officeDocument/2006/relationships/hyperlink" Target="https://podminky.urs.cz/item/CS_URS_2022_02/766660729" TargetMode="External" /><Relationship Id="rId174" Type="http://schemas.openxmlformats.org/officeDocument/2006/relationships/hyperlink" Target="https://podminky.urs.cz/item/CS_URS_2022_02/766660734" TargetMode="External" /><Relationship Id="rId175" Type="http://schemas.openxmlformats.org/officeDocument/2006/relationships/hyperlink" Target="https://podminky.urs.cz/item/CS_URS_2022_02/766671021" TargetMode="External" /><Relationship Id="rId176" Type="http://schemas.openxmlformats.org/officeDocument/2006/relationships/hyperlink" Target="https://podminky.urs.cz/item/CS_URS_2022_02/766671024" TargetMode="External" /><Relationship Id="rId177" Type="http://schemas.openxmlformats.org/officeDocument/2006/relationships/hyperlink" Target="https://podminky.urs.cz/item/CS_URS_2022_02/766671025" TargetMode="External" /><Relationship Id="rId178" Type="http://schemas.openxmlformats.org/officeDocument/2006/relationships/hyperlink" Target="https://podminky.urs.cz/item/CS_URS_2022_02/766673810" TargetMode="External" /><Relationship Id="rId179" Type="http://schemas.openxmlformats.org/officeDocument/2006/relationships/hyperlink" Target="https://podminky.urs.cz/item/CS_URS_2022_02/766682111" TargetMode="External" /><Relationship Id="rId180" Type="http://schemas.openxmlformats.org/officeDocument/2006/relationships/hyperlink" Target="https://podminky.urs.cz/item/CS_URS_2022_02/766682121" TargetMode="External" /><Relationship Id="rId181" Type="http://schemas.openxmlformats.org/officeDocument/2006/relationships/hyperlink" Target="https://podminky.urs.cz/item/CS_URS_2022_02/766682211" TargetMode="External" /><Relationship Id="rId182" Type="http://schemas.openxmlformats.org/officeDocument/2006/relationships/hyperlink" Target="https://podminky.urs.cz/item/CS_URS_2022_02/998766203" TargetMode="External" /><Relationship Id="rId183" Type="http://schemas.openxmlformats.org/officeDocument/2006/relationships/hyperlink" Target="https://podminky.urs.cz/item/CS_URS_2022_02/767111180" TargetMode="External" /><Relationship Id="rId184" Type="http://schemas.openxmlformats.org/officeDocument/2006/relationships/hyperlink" Target="https://podminky.urs.cz/item/CS_URS_2022_02/767113120" TargetMode="External" /><Relationship Id="rId185" Type="http://schemas.openxmlformats.org/officeDocument/2006/relationships/hyperlink" Target="https://podminky.urs.cz/item/CS_URS_2022_02/767136143" TargetMode="External" /><Relationship Id="rId186" Type="http://schemas.openxmlformats.org/officeDocument/2006/relationships/hyperlink" Target="https://podminky.urs.cz/item/CS_URS_2022_02/767161232" TargetMode="External" /><Relationship Id="rId187" Type="http://schemas.openxmlformats.org/officeDocument/2006/relationships/hyperlink" Target="https://podminky.urs.cz/item/CS_URS_2022_02/767161813" TargetMode="External" /><Relationship Id="rId188" Type="http://schemas.openxmlformats.org/officeDocument/2006/relationships/hyperlink" Target="https://podminky.urs.cz/item/CS_URS_2022_02/767220220" TargetMode="External" /><Relationship Id="rId189" Type="http://schemas.openxmlformats.org/officeDocument/2006/relationships/hyperlink" Target="https://podminky.urs.cz/item/CS_URS_2022_02/767316310" TargetMode="External" /><Relationship Id="rId190" Type="http://schemas.openxmlformats.org/officeDocument/2006/relationships/hyperlink" Target="https://podminky.urs.cz/item/CS_URS_2022_02/767649194" TargetMode="External" /><Relationship Id="rId191" Type="http://schemas.openxmlformats.org/officeDocument/2006/relationships/hyperlink" Target="https://podminky.urs.cz/item/CS_URS_2022_02/767810113" TargetMode="External" /><Relationship Id="rId192" Type="http://schemas.openxmlformats.org/officeDocument/2006/relationships/hyperlink" Target="https://podminky.urs.cz/item/CS_URS_2022_02/767995115" TargetMode="External" /><Relationship Id="rId193" Type="http://schemas.openxmlformats.org/officeDocument/2006/relationships/hyperlink" Target="https://podminky.urs.cz/item/CS_URS_2022_02/998767203" TargetMode="External" /><Relationship Id="rId194" Type="http://schemas.openxmlformats.org/officeDocument/2006/relationships/hyperlink" Target="https://podminky.urs.cz/item/CS_URS_2022_02/771111011" TargetMode="External" /><Relationship Id="rId195" Type="http://schemas.openxmlformats.org/officeDocument/2006/relationships/hyperlink" Target="https://podminky.urs.cz/item/CS_URS_2022_02/771121011" TargetMode="External" /><Relationship Id="rId196" Type="http://schemas.openxmlformats.org/officeDocument/2006/relationships/hyperlink" Target="https://podminky.urs.cz/item/CS_URS_2022_02/771151023" TargetMode="External" /><Relationship Id="rId197" Type="http://schemas.openxmlformats.org/officeDocument/2006/relationships/hyperlink" Target="https://podminky.urs.cz/item/CS_URS_2022_02/771274113" TargetMode="External" /><Relationship Id="rId198" Type="http://schemas.openxmlformats.org/officeDocument/2006/relationships/hyperlink" Target="https://podminky.urs.cz/item/CS_URS_2022_02/771274232" TargetMode="External" /><Relationship Id="rId199" Type="http://schemas.openxmlformats.org/officeDocument/2006/relationships/hyperlink" Target="https://podminky.urs.cz/item/CS_URS_2022_02/771574222" TargetMode="External" /><Relationship Id="rId200" Type="http://schemas.openxmlformats.org/officeDocument/2006/relationships/hyperlink" Target="https://podminky.urs.cz/item/CS_URS_2022_02/771574240" TargetMode="External" /><Relationship Id="rId201" Type="http://schemas.openxmlformats.org/officeDocument/2006/relationships/hyperlink" Target="https://podminky.urs.cz/item/CS_URS_2022_02/771577114" TargetMode="External" /><Relationship Id="rId202" Type="http://schemas.openxmlformats.org/officeDocument/2006/relationships/hyperlink" Target="https://podminky.urs.cz/item/CS_URS_2022_02/771577115" TargetMode="External" /><Relationship Id="rId203" Type="http://schemas.openxmlformats.org/officeDocument/2006/relationships/hyperlink" Target="https://podminky.urs.cz/item/CS_URS_2022_02/771591112" TargetMode="External" /><Relationship Id="rId204" Type="http://schemas.openxmlformats.org/officeDocument/2006/relationships/hyperlink" Target="https://podminky.urs.cz/item/CS_URS_2022_02/771591264" TargetMode="External" /><Relationship Id="rId205" Type="http://schemas.openxmlformats.org/officeDocument/2006/relationships/hyperlink" Target="https://podminky.urs.cz/item/CS_URS_2022_02/998771203" TargetMode="External" /><Relationship Id="rId206" Type="http://schemas.openxmlformats.org/officeDocument/2006/relationships/hyperlink" Target="https://podminky.urs.cz/item/CS_URS_2022_02/776111311" TargetMode="External" /><Relationship Id="rId207" Type="http://schemas.openxmlformats.org/officeDocument/2006/relationships/hyperlink" Target="https://podminky.urs.cz/item/CS_URS_2022_02/776141113" TargetMode="External" /><Relationship Id="rId208" Type="http://schemas.openxmlformats.org/officeDocument/2006/relationships/hyperlink" Target="https://podminky.urs.cz/item/CS_URS_2022_02/776221111" TargetMode="External" /><Relationship Id="rId209" Type="http://schemas.openxmlformats.org/officeDocument/2006/relationships/hyperlink" Target="https://podminky.urs.cz/item/CS_URS_2022_02/776411111" TargetMode="External" /><Relationship Id="rId210" Type="http://schemas.openxmlformats.org/officeDocument/2006/relationships/hyperlink" Target="https://podminky.urs.cz/item/CS_URS_2022_02/998776203" TargetMode="External" /><Relationship Id="rId211" Type="http://schemas.openxmlformats.org/officeDocument/2006/relationships/hyperlink" Target="https://podminky.urs.cz/item/CS_URS_2022_02/781111011" TargetMode="External" /><Relationship Id="rId212" Type="http://schemas.openxmlformats.org/officeDocument/2006/relationships/hyperlink" Target="https://podminky.urs.cz/item/CS_URS_2022_02/781121011" TargetMode="External" /><Relationship Id="rId213" Type="http://schemas.openxmlformats.org/officeDocument/2006/relationships/hyperlink" Target="https://podminky.urs.cz/item/CS_URS_2022_02/781151031" TargetMode="External" /><Relationship Id="rId214" Type="http://schemas.openxmlformats.org/officeDocument/2006/relationships/hyperlink" Target="https://podminky.urs.cz/item/CS_URS_2022_02/781151041" TargetMode="External" /><Relationship Id="rId215" Type="http://schemas.openxmlformats.org/officeDocument/2006/relationships/hyperlink" Target="https://podminky.urs.cz/item/CS_URS_2022_02/781474111" TargetMode="External" /><Relationship Id="rId216" Type="http://schemas.openxmlformats.org/officeDocument/2006/relationships/hyperlink" Target="https://podminky.urs.cz/item/CS_URS_2022_02/781477114" TargetMode="External" /><Relationship Id="rId217" Type="http://schemas.openxmlformats.org/officeDocument/2006/relationships/hyperlink" Target="https://podminky.urs.cz/item/CS_URS_2022_02/781477115" TargetMode="External" /><Relationship Id="rId218" Type="http://schemas.openxmlformats.org/officeDocument/2006/relationships/hyperlink" Target="https://podminky.urs.cz/item/CS_URS_2022_02/998781203" TargetMode="External" /><Relationship Id="rId219" Type="http://schemas.openxmlformats.org/officeDocument/2006/relationships/hyperlink" Target="https://podminky.urs.cz/item/CS_URS_2022_02/783214101" TargetMode="External" /><Relationship Id="rId220" Type="http://schemas.openxmlformats.org/officeDocument/2006/relationships/hyperlink" Target="https://podminky.urs.cz/item/CS_URS_2022_02/783217101" TargetMode="External" /><Relationship Id="rId221" Type="http://schemas.openxmlformats.org/officeDocument/2006/relationships/hyperlink" Target="https://podminky.urs.cz/item/CS_URS_2022_02/783314201" TargetMode="External" /><Relationship Id="rId222" Type="http://schemas.openxmlformats.org/officeDocument/2006/relationships/hyperlink" Target="https://podminky.urs.cz/item/CS_URS_2022_02/784111001" TargetMode="External" /><Relationship Id="rId223" Type="http://schemas.openxmlformats.org/officeDocument/2006/relationships/hyperlink" Target="https://podminky.urs.cz/item/CS_URS_2022_02/784181121" TargetMode="External" /><Relationship Id="rId224" Type="http://schemas.openxmlformats.org/officeDocument/2006/relationships/hyperlink" Target="https://podminky.urs.cz/item/CS_URS_2022_02/784211101" TargetMode="External" /><Relationship Id="rId225" Type="http://schemas.openxmlformats.org/officeDocument/2006/relationships/hyperlink" Target="https://podminky.urs.cz/item/CS_URS_2022_02/HZS1292" TargetMode="External" /><Relationship Id="rId226" Type="http://schemas.openxmlformats.org/officeDocument/2006/relationships/hyperlink" Target="https://podminky.urs.cz/item/CS_URS_2022_02/HZS2491" TargetMode="External" /><Relationship Id="rId22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0001000" TargetMode="External" /><Relationship Id="rId2" Type="http://schemas.openxmlformats.org/officeDocument/2006/relationships/hyperlink" Target="https://podminky.urs.cz/item/CS_URS_2022_02/030001000" TargetMode="External" /><Relationship Id="rId3" Type="http://schemas.openxmlformats.org/officeDocument/2006/relationships/hyperlink" Target="https://podminky.urs.cz/item/CS_URS_2022_02/043002000" TargetMode="External" /><Relationship Id="rId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35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37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2022-01-13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Změny stavby objektu ZŠ Karlov č.p. 372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st.p. 1289 k.ú. Benešov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19. 10. 2022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Benešov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 Ing. Martin Bursík Ph.D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 xml:space="preserve"> STAVEBNÍ ROZPOČTY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73</v>
      </c>
      <c r="BT54" s="111" t="s">
        <v>74</v>
      </c>
      <c r="BU54" s="112" t="s">
        <v>75</v>
      </c>
      <c r="BV54" s="111" t="s">
        <v>76</v>
      </c>
      <c r="BW54" s="111" t="s">
        <v>5</v>
      </c>
      <c r="BX54" s="111" t="s">
        <v>77</v>
      </c>
      <c r="CL54" s="111" t="s">
        <v>19</v>
      </c>
    </row>
    <row r="55" s="7" customFormat="1" ht="16.5" customHeight="1">
      <c r="A55" s="113" t="s">
        <v>78</v>
      </c>
      <c r="B55" s="114"/>
      <c r="C55" s="115"/>
      <c r="D55" s="116" t="s">
        <v>79</v>
      </c>
      <c r="E55" s="116"/>
      <c r="F55" s="116"/>
      <c r="G55" s="116"/>
      <c r="H55" s="116"/>
      <c r="I55" s="117"/>
      <c r="J55" s="116" t="s">
        <v>80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01 - Stavební část'!J30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81</v>
      </c>
      <c r="AR55" s="120"/>
      <c r="AS55" s="121">
        <v>0</v>
      </c>
      <c r="AT55" s="122">
        <f>ROUND(SUM(AV55:AW55),2)</f>
        <v>0</v>
      </c>
      <c r="AU55" s="123">
        <f>'SO 01 - Stavební část'!P111</f>
        <v>0</v>
      </c>
      <c r="AV55" s="122">
        <f>'SO 01 - Stavební část'!J33</f>
        <v>0</v>
      </c>
      <c r="AW55" s="122">
        <f>'SO 01 - Stavební část'!J34</f>
        <v>0</v>
      </c>
      <c r="AX55" s="122">
        <f>'SO 01 - Stavební část'!J35</f>
        <v>0</v>
      </c>
      <c r="AY55" s="122">
        <f>'SO 01 - Stavební část'!J36</f>
        <v>0</v>
      </c>
      <c r="AZ55" s="122">
        <f>'SO 01 - Stavební část'!F33</f>
        <v>0</v>
      </c>
      <c r="BA55" s="122">
        <f>'SO 01 - Stavební část'!F34</f>
        <v>0</v>
      </c>
      <c r="BB55" s="122">
        <f>'SO 01 - Stavební část'!F35</f>
        <v>0</v>
      </c>
      <c r="BC55" s="122">
        <f>'SO 01 - Stavební část'!F36</f>
        <v>0</v>
      </c>
      <c r="BD55" s="124">
        <f>'SO 01 - Stavební část'!F37</f>
        <v>0</v>
      </c>
      <c r="BE55" s="7"/>
      <c r="BT55" s="125" t="s">
        <v>82</v>
      </c>
      <c r="BV55" s="125" t="s">
        <v>76</v>
      </c>
      <c r="BW55" s="125" t="s">
        <v>83</v>
      </c>
      <c r="BX55" s="125" t="s">
        <v>5</v>
      </c>
      <c r="CL55" s="125" t="s">
        <v>19</v>
      </c>
      <c r="CM55" s="125" t="s">
        <v>84</v>
      </c>
    </row>
    <row r="56" s="7" customFormat="1" ht="16.5" customHeight="1">
      <c r="A56" s="113" t="s">
        <v>78</v>
      </c>
      <c r="B56" s="114"/>
      <c r="C56" s="115"/>
      <c r="D56" s="116" t="s">
        <v>85</v>
      </c>
      <c r="E56" s="116"/>
      <c r="F56" s="116"/>
      <c r="G56" s="116"/>
      <c r="H56" s="116"/>
      <c r="I56" s="117"/>
      <c r="J56" s="116" t="s">
        <v>86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'VRN - Vedlejší rozpočtové...'!J30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87</v>
      </c>
      <c r="AR56" s="120"/>
      <c r="AS56" s="126">
        <v>0</v>
      </c>
      <c r="AT56" s="127">
        <f>ROUND(SUM(AV56:AW56),2)</f>
        <v>0</v>
      </c>
      <c r="AU56" s="128">
        <f>'VRN - Vedlejší rozpočtové...'!P83</f>
        <v>0</v>
      </c>
      <c r="AV56" s="127">
        <f>'VRN - Vedlejší rozpočtové...'!J33</f>
        <v>0</v>
      </c>
      <c r="AW56" s="127">
        <f>'VRN - Vedlejší rozpočtové...'!J34</f>
        <v>0</v>
      </c>
      <c r="AX56" s="127">
        <f>'VRN - Vedlejší rozpočtové...'!J35</f>
        <v>0</v>
      </c>
      <c r="AY56" s="127">
        <f>'VRN - Vedlejší rozpočtové...'!J36</f>
        <v>0</v>
      </c>
      <c r="AZ56" s="127">
        <f>'VRN - Vedlejší rozpočtové...'!F33</f>
        <v>0</v>
      </c>
      <c r="BA56" s="127">
        <f>'VRN - Vedlejší rozpočtové...'!F34</f>
        <v>0</v>
      </c>
      <c r="BB56" s="127">
        <f>'VRN - Vedlejší rozpočtové...'!F35</f>
        <v>0</v>
      </c>
      <c r="BC56" s="127">
        <f>'VRN - Vedlejší rozpočtové...'!F36</f>
        <v>0</v>
      </c>
      <c r="BD56" s="129">
        <f>'VRN - Vedlejší rozpočtové...'!F37</f>
        <v>0</v>
      </c>
      <c r="BE56" s="7"/>
      <c r="BT56" s="125" t="s">
        <v>82</v>
      </c>
      <c r="BV56" s="125" t="s">
        <v>76</v>
      </c>
      <c r="BW56" s="125" t="s">
        <v>88</v>
      </c>
      <c r="BX56" s="125" t="s">
        <v>5</v>
      </c>
      <c r="CL56" s="125" t="s">
        <v>19</v>
      </c>
      <c r="CM56" s="125" t="s">
        <v>84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Xp5ks4euzzXq28QINHFsTK2mTNYKDsiCh6Jv6zFiQ1++D5vVB2JzFEvXjL8YLLTv5C2dYxPzAwZYmXHZBuPiIg==" hashValue="QJN0okZE8cq1EOqrNbSQSePux4uQw8p1L/bhO71RhX6B+eeQ3ysqpVfjI5+NMUPQiTcY3En8c5AFF+x6Y5TzU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 - Stavební část'!C2" display="/"/>
    <hyperlink ref="A56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zakázky'!K6</f>
        <v>Změny stavby objektu ZŠ Karlov č.p. 372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zakázky'!AN8</f>
        <v>19. 10. 2022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zakázky'!AN13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8"/>
      <c r="G18" s="138"/>
      <c r="H18" s="138"/>
      <c r="I18" s="134" t="s">
        <v>28</v>
      </c>
      <c r="J18" s="35" t="str">
        <f>'Rekapitulace zakázky'!AN14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28</v>
      </c>
      <c r="J24" s="138" t="s">
        <v>37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39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ROUND(J111,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ROUND((SUM(BE111:BE1340)),  2)</f>
        <v>0</v>
      </c>
      <c r="G33" s="40"/>
      <c r="H33" s="40"/>
      <c r="I33" s="150">
        <v>0.20999999999999999</v>
      </c>
      <c r="J33" s="149">
        <f>ROUND(((SUM(BE111:BE1340))*I33),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ROUND((SUM(BF111:BF1340)),  2)</f>
        <v>0</v>
      </c>
      <c r="G34" s="40"/>
      <c r="H34" s="40"/>
      <c r="I34" s="150">
        <v>0.14999999999999999</v>
      </c>
      <c r="J34" s="149">
        <f>ROUND(((SUM(BF111:BF1340))*I34),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ROUND((SUM(BG111:BG1340)),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ROUND((SUM(BH111:BH1340)),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ROUND((SUM(BI111:BI1340)),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Změny stavby objektu ZŠ Karlov č.p. 372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01 - Stavební část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st.p. 1289 k.ú. Benešov</v>
      </c>
      <c r="G52" s="42"/>
      <c r="H52" s="42"/>
      <c r="I52" s="34" t="s">
        <v>23</v>
      </c>
      <c r="J52" s="74" t="str">
        <f>IF(J12="","",J12)</f>
        <v>19. 10. 2022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Město Benešov</v>
      </c>
      <c r="G54" s="42"/>
      <c r="H54" s="42"/>
      <c r="I54" s="34" t="s">
        <v>31</v>
      </c>
      <c r="J54" s="38" t="str">
        <f>E21</f>
        <v xml:space="preserve"> Ing. Martin Bursík Ph.D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STAVEBNÍ ROZPOČTY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J111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7"/>
      <c r="C60" s="168"/>
      <c r="D60" s="169" t="s">
        <v>96</v>
      </c>
      <c r="E60" s="170"/>
      <c r="F60" s="170"/>
      <c r="G60" s="170"/>
      <c r="H60" s="170"/>
      <c r="I60" s="170"/>
      <c r="J60" s="171">
        <f>J112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97</v>
      </c>
      <c r="E61" s="176"/>
      <c r="F61" s="176"/>
      <c r="G61" s="176"/>
      <c r="H61" s="176"/>
      <c r="I61" s="176"/>
      <c r="J61" s="177">
        <f>J113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98</v>
      </c>
      <c r="E62" s="176"/>
      <c r="F62" s="176"/>
      <c r="G62" s="176"/>
      <c r="H62" s="176"/>
      <c r="I62" s="176"/>
      <c r="J62" s="177">
        <f>J148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99</v>
      </c>
      <c r="E63" s="176"/>
      <c r="F63" s="176"/>
      <c r="G63" s="176"/>
      <c r="H63" s="176"/>
      <c r="I63" s="176"/>
      <c r="J63" s="177">
        <f>J158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100</v>
      </c>
      <c r="E64" s="176"/>
      <c r="F64" s="176"/>
      <c r="G64" s="176"/>
      <c r="H64" s="176"/>
      <c r="I64" s="176"/>
      <c r="J64" s="177">
        <f>J206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101</v>
      </c>
      <c r="E65" s="176"/>
      <c r="F65" s="176"/>
      <c r="G65" s="176"/>
      <c r="H65" s="176"/>
      <c r="I65" s="176"/>
      <c r="J65" s="177">
        <f>J252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102</v>
      </c>
      <c r="E66" s="176"/>
      <c r="F66" s="176"/>
      <c r="G66" s="176"/>
      <c r="H66" s="176"/>
      <c r="I66" s="176"/>
      <c r="J66" s="177">
        <f>J263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103</v>
      </c>
      <c r="E67" s="176"/>
      <c r="F67" s="176"/>
      <c r="G67" s="176"/>
      <c r="H67" s="176"/>
      <c r="I67" s="176"/>
      <c r="J67" s="177">
        <f>J333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104</v>
      </c>
      <c r="E68" s="176"/>
      <c r="F68" s="176"/>
      <c r="G68" s="176"/>
      <c r="H68" s="176"/>
      <c r="I68" s="176"/>
      <c r="J68" s="177">
        <f>J373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105</v>
      </c>
      <c r="E69" s="176"/>
      <c r="F69" s="176"/>
      <c r="G69" s="176"/>
      <c r="H69" s="176"/>
      <c r="I69" s="176"/>
      <c r="J69" s="177">
        <f>J389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7"/>
      <c r="C70" s="168"/>
      <c r="D70" s="169" t="s">
        <v>106</v>
      </c>
      <c r="E70" s="170"/>
      <c r="F70" s="170"/>
      <c r="G70" s="170"/>
      <c r="H70" s="170"/>
      <c r="I70" s="170"/>
      <c r="J70" s="171">
        <f>J392</f>
        <v>0</v>
      </c>
      <c r="K70" s="168"/>
      <c r="L70" s="17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67"/>
      <c r="C71" s="168"/>
      <c r="D71" s="169" t="s">
        <v>107</v>
      </c>
      <c r="E71" s="170"/>
      <c r="F71" s="170"/>
      <c r="G71" s="170"/>
      <c r="H71" s="170"/>
      <c r="I71" s="170"/>
      <c r="J71" s="171">
        <f>J394</f>
        <v>0</v>
      </c>
      <c r="K71" s="168"/>
      <c r="L71" s="17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67"/>
      <c r="C72" s="168"/>
      <c r="D72" s="169" t="s">
        <v>108</v>
      </c>
      <c r="E72" s="170"/>
      <c r="F72" s="170"/>
      <c r="G72" s="170"/>
      <c r="H72" s="170"/>
      <c r="I72" s="170"/>
      <c r="J72" s="171">
        <f>J397</f>
        <v>0</v>
      </c>
      <c r="K72" s="168"/>
      <c r="L72" s="17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67"/>
      <c r="C73" s="168"/>
      <c r="D73" s="169" t="s">
        <v>109</v>
      </c>
      <c r="E73" s="170"/>
      <c r="F73" s="170"/>
      <c r="G73" s="170"/>
      <c r="H73" s="170"/>
      <c r="I73" s="170"/>
      <c r="J73" s="171">
        <f>J400</f>
        <v>0</v>
      </c>
      <c r="K73" s="168"/>
      <c r="L73" s="172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73"/>
      <c r="C74" s="174"/>
      <c r="D74" s="175" t="s">
        <v>110</v>
      </c>
      <c r="E74" s="176"/>
      <c r="F74" s="176"/>
      <c r="G74" s="176"/>
      <c r="H74" s="176"/>
      <c r="I74" s="176"/>
      <c r="J74" s="177">
        <f>J401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111</v>
      </c>
      <c r="E75" s="176"/>
      <c r="F75" s="176"/>
      <c r="G75" s="176"/>
      <c r="H75" s="176"/>
      <c r="I75" s="176"/>
      <c r="J75" s="177">
        <f>J417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112</v>
      </c>
      <c r="E76" s="176"/>
      <c r="F76" s="176"/>
      <c r="G76" s="176"/>
      <c r="H76" s="176"/>
      <c r="I76" s="176"/>
      <c r="J76" s="177">
        <f>J434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113</v>
      </c>
      <c r="E77" s="176"/>
      <c r="F77" s="176"/>
      <c r="G77" s="176"/>
      <c r="H77" s="176"/>
      <c r="I77" s="176"/>
      <c r="J77" s="177">
        <f>J529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114</v>
      </c>
      <c r="E78" s="176"/>
      <c r="F78" s="176"/>
      <c r="G78" s="176"/>
      <c r="H78" s="176"/>
      <c r="I78" s="176"/>
      <c r="J78" s="177">
        <f>J549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3"/>
      <c r="C79" s="174"/>
      <c r="D79" s="175" t="s">
        <v>115</v>
      </c>
      <c r="E79" s="176"/>
      <c r="F79" s="176"/>
      <c r="G79" s="176"/>
      <c r="H79" s="176"/>
      <c r="I79" s="176"/>
      <c r="J79" s="177">
        <f>J597</f>
        <v>0</v>
      </c>
      <c r="K79" s="174"/>
      <c r="L79" s="17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3"/>
      <c r="C80" s="174"/>
      <c r="D80" s="175" t="s">
        <v>116</v>
      </c>
      <c r="E80" s="176"/>
      <c r="F80" s="176"/>
      <c r="G80" s="176"/>
      <c r="H80" s="176"/>
      <c r="I80" s="176"/>
      <c r="J80" s="177">
        <f>J616</f>
        <v>0</v>
      </c>
      <c r="K80" s="174"/>
      <c r="L80" s="17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3"/>
      <c r="C81" s="174"/>
      <c r="D81" s="175" t="s">
        <v>117</v>
      </c>
      <c r="E81" s="176"/>
      <c r="F81" s="176"/>
      <c r="G81" s="176"/>
      <c r="H81" s="176"/>
      <c r="I81" s="176"/>
      <c r="J81" s="177">
        <f>J709</f>
        <v>0</v>
      </c>
      <c r="K81" s="174"/>
      <c r="L81" s="17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3"/>
      <c r="C82" s="174"/>
      <c r="D82" s="175" t="s">
        <v>118</v>
      </c>
      <c r="E82" s="176"/>
      <c r="F82" s="176"/>
      <c r="G82" s="176"/>
      <c r="H82" s="176"/>
      <c r="I82" s="176"/>
      <c r="J82" s="177">
        <f>J904</f>
        <v>0</v>
      </c>
      <c r="K82" s="174"/>
      <c r="L82" s="17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3"/>
      <c r="C83" s="174"/>
      <c r="D83" s="175" t="s">
        <v>119</v>
      </c>
      <c r="E83" s="176"/>
      <c r="F83" s="176"/>
      <c r="G83" s="176"/>
      <c r="H83" s="176"/>
      <c r="I83" s="176"/>
      <c r="J83" s="177">
        <f>J925</f>
        <v>0</v>
      </c>
      <c r="K83" s="174"/>
      <c r="L83" s="178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3"/>
      <c r="C84" s="174"/>
      <c r="D84" s="175" t="s">
        <v>120</v>
      </c>
      <c r="E84" s="176"/>
      <c r="F84" s="176"/>
      <c r="G84" s="176"/>
      <c r="H84" s="176"/>
      <c r="I84" s="176"/>
      <c r="J84" s="177">
        <f>J937</f>
        <v>0</v>
      </c>
      <c r="K84" s="174"/>
      <c r="L84" s="178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73"/>
      <c r="C85" s="174"/>
      <c r="D85" s="175" t="s">
        <v>121</v>
      </c>
      <c r="E85" s="176"/>
      <c r="F85" s="176"/>
      <c r="G85" s="176"/>
      <c r="H85" s="176"/>
      <c r="I85" s="176"/>
      <c r="J85" s="177">
        <f>J1019</f>
        <v>0</v>
      </c>
      <c r="K85" s="174"/>
      <c r="L85" s="178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73"/>
      <c r="C86" s="174"/>
      <c r="D86" s="175" t="s">
        <v>122</v>
      </c>
      <c r="E86" s="176"/>
      <c r="F86" s="176"/>
      <c r="G86" s="176"/>
      <c r="H86" s="176"/>
      <c r="I86" s="176"/>
      <c r="J86" s="177">
        <f>J1064</f>
        <v>0</v>
      </c>
      <c r="K86" s="174"/>
      <c r="L86" s="178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73"/>
      <c r="C87" s="174"/>
      <c r="D87" s="175" t="s">
        <v>123</v>
      </c>
      <c r="E87" s="176"/>
      <c r="F87" s="176"/>
      <c r="G87" s="176"/>
      <c r="H87" s="176"/>
      <c r="I87" s="176"/>
      <c r="J87" s="177">
        <f>J1210</f>
        <v>0</v>
      </c>
      <c r="K87" s="174"/>
      <c r="L87" s="178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73"/>
      <c r="C88" s="174"/>
      <c r="D88" s="175" t="s">
        <v>124</v>
      </c>
      <c r="E88" s="176"/>
      <c r="F88" s="176"/>
      <c r="G88" s="176"/>
      <c r="H88" s="176"/>
      <c r="I88" s="176"/>
      <c r="J88" s="177">
        <f>J1261</f>
        <v>0</v>
      </c>
      <c r="K88" s="174"/>
      <c r="L88" s="178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73"/>
      <c r="C89" s="174"/>
      <c r="D89" s="175" t="s">
        <v>125</v>
      </c>
      <c r="E89" s="176"/>
      <c r="F89" s="176"/>
      <c r="G89" s="176"/>
      <c r="H89" s="176"/>
      <c r="I89" s="176"/>
      <c r="J89" s="177">
        <f>J1315</f>
        <v>0</v>
      </c>
      <c r="K89" s="174"/>
      <c r="L89" s="178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9.92" customHeight="1">
      <c r="A90" s="10"/>
      <c r="B90" s="173"/>
      <c r="C90" s="174"/>
      <c r="D90" s="175" t="s">
        <v>126</v>
      </c>
      <c r="E90" s="176"/>
      <c r="F90" s="176"/>
      <c r="G90" s="176"/>
      <c r="H90" s="176"/>
      <c r="I90" s="176"/>
      <c r="J90" s="177">
        <f>J1322</f>
        <v>0</v>
      </c>
      <c r="K90" s="174"/>
      <c r="L90" s="178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9" customFormat="1" ht="24.96" customHeight="1">
      <c r="A91" s="9"/>
      <c r="B91" s="167"/>
      <c r="C91" s="168"/>
      <c r="D91" s="169" t="s">
        <v>127</v>
      </c>
      <c r="E91" s="170"/>
      <c r="F91" s="170"/>
      <c r="G91" s="170"/>
      <c r="H91" s="170"/>
      <c r="I91" s="170"/>
      <c r="J91" s="171">
        <f>J1333</f>
        <v>0</v>
      </c>
      <c r="K91" s="168"/>
      <c r="L91" s="172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</row>
    <row r="92" s="2" customFormat="1" ht="21.84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61"/>
      <c r="C93" s="62"/>
      <c r="D93" s="62"/>
      <c r="E93" s="62"/>
      <c r="F93" s="62"/>
      <c r="G93" s="62"/>
      <c r="H93" s="62"/>
      <c r="I93" s="62"/>
      <c r="J93" s="62"/>
      <c r="K93" s="6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7" s="2" customFormat="1" ht="6.96" customHeight="1">
      <c r="A97" s="40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13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4.96" customHeight="1">
      <c r="A98" s="40"/>
      <c r="B98" s="41"/>
      <c r="C98" s="25" t="s">
        <v>128</v>
      </c>
      <c r="D98" s="42"/>
      <c r="E98" s="42"/>
      <c r="F98" s="42"/>
      <c r="G98" s="42"/>
      <c r="H98" s="42"/>
      <c r="I98" s="42"/>
      <c r="J98" s="42"/>
      <c r="K98" s="42"/>
      <c r="L98" s="13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6.96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13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2" customHeight="1">
      <c r="A100" s="40"/>
      <c r="B100" s="41"/>
      <c r="C100" s="34" t="s">
        <v>16</v>
      </c>
      <c r="D100" s="42"/>
      <c r="E100" s="42"/>
      <c r="F100" s="42"/>
      <c r="G100" s="42"/>
      <c r="H100" s="42"/>
      <c r="I100" s="42"/>
      <c r="J100" s="42"/>
      <c r="K100" s="42"/>
      <c r="L100" s="13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16.5" customHeight="1">
      <c r="A101" s="40"/>
      <c r="B101" s="41"/>
      <c r="C101" s="42"/>
      <c r="D101" s="42"/>
      <c r="E101" s="162" t="str">
        <f>E7</f>
        <v>Změny stavby objektu ZŠ Karlov č.p. 372</v>
      </c>
      <c r="F101" s="34"/>
      <c r="G101" s="34"/>
      <c r="H101" s="34"/>
      <c r="I101" s="42"/>
      <c r="J101" s="42"/>
      <c r="K101" s="42"/>
      <c r="L101" s="136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12" customHeight="1">
      <c r="A102" s="40"/>
      <c r="B102" s="41"/>
      <c r="C102" s="34" t="s">
        <v>90</v>
      </c>
      <c r="D102" s="42"/>
      <c r="E102" s="42"/>
      <c r="F102" s="42"/>
      <c r="G102" s="42"/>
      <c r="H102" s="42"/>
      <c r="I102" s="42"/>
      <c r="J102" s="42"/>
      <c r="K102" s="42"/>
      <c r="L102" s="136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16.5" customHeight="1">
      <c r="A103" s="40"/>
      <c r="B103" s="41"/>
      <c r="C103" s="42"/>
      <c r="D103" s="42"/>
      <c r="E103" s="71" t="str">
        <f>E9</f>
        <v>SO 01 - Stavební část</v>
      </c>
      <c r="F103" s="42"/>
      <c r="G103" s="42"/>
      <c r="H103" s="42"/>
      <c r="I103" s="42"/>
      <c r="J103" s="42"/>
      <c r="K103" s="42"/>
      <c r="L103" s="136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6.96" customHeight="1">
      <c r="A104" s="40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136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12" customHeight="1">
      <c r="A105" s="40"/>
      <c r="B105" s="41"/>
      <c r="C105" s="34" t="s">
        <v>21</v>
      </c>
      <c r="D105" s="42"/>
      <c r="E105" s="42"/>
      <c r="F105" s="29" t="str">
        <f>F12</f>
        <v>st.p. 1289 k.ú. Benešov</v>
      </c>
      <c r="G105" s="42"/>
      <c r="H105" s="42"/>
      <c r="I105" s="34" t="s">
        <v>23</v>
      </c>
      <c r="J105" s="74" t="str">
        <f>IF(J12="","",J12)</f>
        <v>19. 10. 2022</v>
      </c>
      <c r="K105" s="42"/>
      <c r="L105" s="136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6.96" customHeight="1">
      <c r="A106" s="40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136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25.65" customHeight="1">
      <c r="A107" s="40"/>
      <c r="B107" s="41"/>
      <c r="C107" s="34" t="s">
        <v>25</v>
      </c>
      <c r="D107" s="42"/>
      <c r="E107" s="42"/>
      <c r="F107" s="29" t="str">
        <f>E15</f>
        <v>Město Benešov</v>
      </c>
      <c r="G107" s="42"/>
      <c r="H107" s="42"/>
      <c r="I107" s="34" t="s">
        <v>31</v>
      </c>
      <c r="J107" s="38" t="str">
        <f>E21</f>
        <v xml:space="preserve"> Ing. Martin Bursík Ph.D</v>
      </c>
      <c r="K107" s="42"/>
      <c r="L107" s="136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25.65" customHeight="1">
      <c r="A108" s="40"/>
      <c r="B108" s="41"/>
      <c r="C108" s="34" t="s">
        <v>29</v>
      </c>
      <c r="D108" s="42"/>
      <c r="E108" s="42"/>
      <c r="F108" s="29" t="str">
        <f>IF(E18="","",E18)</f>
        <v>Vyplň údaj</v>
      </c>
      <c r="G108" s="42"/>
      <c r="H108" s="42"/>
      <c r="I108" s="34" t="s">
        <v>34</v>
      </c>
      <c r="J108" s="38" t="str">
        <f>E24</f>
        <v xml:space="preserve"> STAVEBNÍ ROZPOČTY s.r.o.</v>
      </c>
      <c r="K108" s="42"/>
      <c r="L108" s="136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10.32" customHeight="1">
      <c r="A109" s="40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136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11" customFormat="1" ht="29.28" customHeight="1">
      <c r="A110" s="179"/>
      <c r="B110" s="180"/>
      <c r="C110" s="181" t="s">
        <v>129</v>
      </c>
      <c r="D110" s="182" t="s">
        <v>59</v>
      </c>
      <c r="E110" s="182" t="s">
        <v>55</v>
      </c>
      <c r="F110" s="182" t="s">
        <v>56</v>
      </c>
      <c r="G110" s="182" t="s">
        <v>130</v>
      </c>
      <c r="H110" s="182" t="s">
        <v>131</v>
      </c>
      <c r="I110" s="182" t="s">
        <v>132</v>
      </c>
      <c r="J110" s="182" t="s">
        <v>94</v>
      </c>
      <c r="K110" s="183" t="s">
        <v>133</v>
      </c>
      <c r="L110" s="184"/>
      <c r="M110" s="94" t="s">
        <v>19</v>
      </c>
      <c r="N110" s="95" t="s">
        <v>44</v>
      </c>
      <c r="O110" s="95" t="s">
        <v>134</v>
      </c>
      <c r="P110" s="95" t="s">
        <v>135</v>
      </c>
      <c r="Q110" s="95" t="s">
        <v>136</v>
      </c>
      <c r="R110" s="95" t="s">
        <v>137</v>
      </c>
      <c r="S110" s="95" t="s">
        <v>138</v>
      </c>
      <c r="T110" s="96" t="s">
        <v>139</v>
      </c>
      <c r="U110" s="179"/>
      <c r="V110" s="179"/>
      <c r="W110" s="179"/>
      <c r="X110" s="179"/>
      <c r="Y110" s="179"/>
      <c r="Z110" s="179"/>
      <c r="AA110" s="179"/>
      <c r="AB110" s="179"/>
      <c r="AC110" s="179"/>
      <c r="AD110" s="179"/>
      <c r="AE110" s="179"/>
    </row>
    <row r="111" s="2" customFormat="1" ht="22.8" customHeight="1">
      <c r="A111" s="40"/>
      <c r="B111" s="41"/>
      <c r="C111" s="101" t="s">
        <v>140</v>
      </c>
      <c r="D111" s="42"/>
      <c r="E111" s="42"/>
      <c r="F111" s="42"/>
      <c r="G111" s="42"/>
      <c r="H111" s="42"/>
      <c r="I111" s="42"/>
      <c r="J111" s="185">
        <f>BK111</f>
        <v>0</v>
      </c>
      <c r="K111" s="42"/>
      <c r="L111" s="46"/>
      <c r="M111" s="97"/>
      <c r="N111" s="186"/>
      <c r="O111" s="98"/>
      <c r="P111" s="187">
        <f>P112+P392+P394+P397+P400+P1333</f>
        <v>0</v>
      </c>
      <c r="Q111" s="98"/>
      <c r="R111" s="187">
        <f>R112+R392+R394+R397+R400+R1333</f>
        <v>291.14828292999994</v>
      </c>
      <c r="S111" s="98"/>
      <c r="T111" s="188">
        <f>T112+T392+T394+T397+T400+T1333</f>
        <v>101.73078340000001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73</v>
      </c>
      <c r="AU111" s="19" t="s">
        <v>95</v>
      </c>
      <c r="BK111" s="189">
        <f>BK112+BK392+BK394+BK397+BK400+BK1333</f>
        <v>0</v>
      </c>
    </row>
    <row r="112" s="12" customFormat="1" ht="25.92" customHeight="1">
      <c r="A112" s="12"/>
      <c r="B112" s="190"/>
      <c r="C112" s="191"/>
      <c r="D112" s="192" t="s">
        <v>73</v>
      </c>
      <c r="E112" s="193" t="s">
        <v>141</v>
      </c>
      <c r="F112" s="193" t="s">
        <v>142</v>
      </c>
      <c r="G112" s="191"/>
      <c r="H112" s="191"/>
      <c r="I112" s="194"/>
      <c r="J112" s="195">
        <f>BK112</f>
        <v>0</v>
      </c>
      <c r="K112" s="191"/>
      <c r="L112" s="196"/>
      <c r="M112" s="197"/>
      <c r="N112" s="198"/>
      <c r="O112" s="198"/>
      <c r="P112" s="199">
        <f>P113+P148+P158+P206+P252+P263+P333+P373+P389</f>
        <v>0</v>
      </c>
      <c r="Q112" s="198"/>
      <c r="R112" s="199">
        <f>R113+R148+R158+R206+R252+R263+R333+R373+R389</f>
        <v>173.44335673999998</v>
      </c>
      <c r="S112" s="198"/>
      <c r="T112" s="200">
        <f>T113+T148+T158+T206+T252+T263+T333+T373+T389</f>
        <v>52.676310000000001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1" t="s">
        <v>82</v>
      </c>
      <c r="AT112" s="202" t="s">
        <v>73</v>
      </c>
      <c r="AU112" s="202" t="s">
        <v>74</v>
      </c>
      <c r="AY112" s="201" t="s">
        <v>143</v>
      </c>
      <c r="BK112" s="203">
        <f>BK113+BK148+BK158+BK206+BK252+BK263+BK333+BK373+BK389</f>
        <v>0</v>
      </c>
    </row>
    <row r="113" s="12" customFormat="1" ht="22.8" customHeight="1">
      <c r="A113" s="12"/>
      <c r="B113" s="190"/>
      <c r="C113" s="191"/>
      <c r="D113" s="192" t="s">
        <v>73</v>
      </c>
      <c r="E113" s="204" t="s">
        <v>82</v>
      </c>
      <c r="F113" s="204" t="s">
        <v>144</v>
      </c>
      <c r="G113" s="191"/>
      <c r="H113" s="191"/>
      <c r="I113" s="194"/>
      <c r="J113" s="205">
        <f>BK113</f>
        <v>0</v>
      </c>
      <c r="K113" s="191"/>
      <c r="L113" s="196"/>
      <c r="M113" s="197"/>
      <c r="N113" s="198"/>
      <c r="O113" s="198"/>
      <c r="P113" s="199">
        <f>SUM(P114:P147)</f>
        <v>0</v>
      </c>
      <c r="Q113" s="198"/>
      <c r="R113" s="199">
        <f>SUM(R114:R147)</f>
        <v>5.8399999999999999</v>
      </c>
      <c r="S113" s="198"/>
      <c r="T113" s="200">
        <f>SUM(T114:T147)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1" t="s">
        <v>82</v>
      </c>
      <c r="AT113" s="202" t="s">
        <v>73</v>
      </c>
      <c r="AU113" s="202" t="s">
        <v>82</v>
      </c>
      <c r="AY113" s="201" t="s">
        <v>143</v>
      </c>
      <c r="BK113" s="203">
        <f>SUM(BK114:BK147)</f>
        <v>0</v>
      </c>
    </row>
    <row r="114" s="2" customFormat="1" ht="24.15" customHeight="1">
      <c r="A114" s="40"/>
      <c r="B114" s="41"/>
      <c r="C114" s="206" t="s">
        <v>82</v>
      </c>
      <c r="D114" s="206" t="s">
        <v>145</v>
      </c>
      <c r="E114" s="207" t="s">
        <v>146</v>
      </c>
      <c r="F114" s="208" t="s">
        <v>147</v>
      </c>
      <c r="G114" s="209" t="s">
        <v>148</v>
      </c>
      <c r="H114" s="210">
        <v>0.90000000000000002</v>
      </c>
      <c r="I114" s="211"/>
      <c r="J114" s="212">
        <f>ROUND(I114*H114,2)</f>
        <v>0</v>
      </c>
      <c r="K114" s="208" t="s">
        <v>149</v>
      </c>
      <c r="L114" s="46"/>
      <c r="M114" s="213" t="s">
        <v>19</v>
      </c>
      <c r="N114" s="214" t="s">
        <v>45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150</v>
      </c>
      <c r="AT114" s="217" t="s">
        <v>145</v>
      </c>
      <c r="AU114" s="217" t="s">
        <v>84</v>
      </c>
      <c r="AY114" s="19" t="s">
        <v>143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82</v>
      </c>
      <c r="BK114" s="218">
        <f>ROUND(I114*H114,2)</f>
        <v>0</v>
      </c>
      <c r="BL114" s="19" t="s">
        <v>150</v>
      </c>
      <c r="BM114" s="217" t="s">
        <v>151</v>
      </c>
    </row>
    <row r="115" s="2" customFormat="1">
      <c r="A115" s="40"/>
      <c r="B115" s="41"/>
      <c r="C115" s="42"/>
      <c r="D115" s="219" t="s">
        <v>152</v>
      </c>
      <c r="E115" s="42"/>
      <c r="F115" s="220" t="s">
        <v>153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152</v>
      </c>
      <c r="AU115" s="19" t="s">
        <v>84</v>
      </c>
    </row>
    <row r="116" s="13" customFormat="1">
      <c r="A116" s="13"/>
      <c r="B116" s="224"/>
      <c r="C116" s="225"/>
      <c r="D116" s="226" t="s">
        <v>154</v>
      </c>
      <c r="E116" s="227" t="s">
        <v>19</v>
      </c>
      <c r="F116" s="228" t="s">
        <v>155</v>
      </c>
      <c r="G116" s="225"/>
      <c r="H116" s="229">
        <v>0.90000000000000002</v>
      </c>
      <c r="I116" s="230"/>
      <c r="J116" s="225"/>
      <c r="K116" s="225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154</v>
      </c>
      <c r="AU116" s="235" t="s">
        <v>84</v>
      </c>
      <c r="AV116" s="13" t="s">
        <v>84</v>
      </c>
      <c r="AW116" s="13" t="s">
        <v>33</v>
      </c>
      <c r="AX116" s="13" t="s">
        <v>74</v>
      </c>
      <c r="AY116" s="235" t="s">
        <v>143</v>
      </c>
    </row>
    <row r="117" s="14" customFormat="1">
      <c r="A117" s="14"/>
      <c r="B117" s="236"/>
      <c r="C117" s="237"/>
      <c r="D117" s="226" t="s">
        <v>154</v>
      </c>
      <c r="E117" s="238" t="s">
        <v>19</v>
      </c>
      <c r="F117" s="239" t="s">
        <v>156</v>
      </c>
      <c r="G117" s="237"/>
      <c r="H117" s="240">
        <v>0.90000000000000002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6" t="s">
        <v>154</v>
      </c>
      <c r="AU117" s="246" t="s">
        <v>84</v>
      </c>
      <c r="AV117" s="14" t="s">
        <v>150</v>
      </c>
      <c r="AW117" s="14" t="s">
        <v>33</v>
      </c>
      <c r="AX117" s="14" t="s">
        <v>82</v>
      </c>
      <c r="AY117" s="246" t="s">
        <v>143</v>
      </c>
    </row>
    <row r="118" s="2" customFormat="1" ht="24.15" customHeight="1">
      <c r="A118" s="40"/>
      <c r="B118" s="41"/>
      <c r="C118" s="206" t="s">
        <v>84</v>
      </c>
      <c r="D118" s="206" t="s">
        <v>145</v>
      </c>
      <c r="E118" s="207" t="s">
        <v>157</v>
      </c>
      <c r="F118" s="208" t="s">
        <v>158</v>
      </c>
      <c r="G118" s="209" t="s">
        <v>148</v>
      </c>
      <c r="H118" s="210">
        <v>23.440000000000001</v>
      </c>
      <c r="I118" s="211"/>
      <c r="J118" s="212">
        <f>ROUND(I118*H118,2)</f>
        <v>0</v>
      </c>
      <c r="K118" s="208" t="s">
        <v>149</v>
      </c>
      <c r="L118" s="46"/>
      <c r="M118" s="213" t="s">
        <v>19</v>
      </c>
      <c r="N118" s="214" t="s">
        <v>45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150</v>
      </c>
      <c r="AT118" s="217" t="s">
        <v>145</v>
      </c>
      <c r="AU118" s="217" t="s">
        <v>84</v>
      </c>
      <c r="AY118" s="19" t="s">
        <v>143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82</v>
      </c>
      <c r="BK118" s="218">
        <f>ROUND(I118*H118,2)</f>
        <v>0</v>
      </c>
      <c r="BL118" s="19" t="s">
        <v>150</v>
      </c>
      <c r="BM118" s="217" t="s">
        <v>159</v>
      </c>
    </row>
    <row r="119" s="2" customFormat="1">
      <c r="A119" s="40"/>
      <c r="B119" s="41"/>
      <c r="C119" s="42"/>
      <c r="D119" s="219" t="s">
        <v>152</v>
      </c>
      <c r="E119" s="42"/>
      <c r="F119" s="220" t="s">
        <v>160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152</v>
      </c>
      <c r="AU119" s="19" t="s">
        <v>84</v>
      </c>
    </row>
    <row r="120" s="13" customFormat="1">
      <c r="A120" s="13"/>
      <c r="B120" s="224"/>
      <c r="C120" s="225"/>
      <c r="D120" s="226" t="s">
        <v>154</v>
      </c>
      <c r="E120" s="227" t="s">
        <v>19</v>
      </c>
      <c r="F120" s="228" t="s">
        <v>161</v>
      </c>
      <c r="G120" s="225"/>
      <c r="H120" s="229">
        <v>4.4100000000000001</v>
      </c>
      <c r="I120" s="230"/>
      <c r="J120" s="225"/>
      <c r="K120" s="225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154</v>
      </c>
      <c r="AU120" s="235" t="s">
        <v>84</v>
      </c>
      <c r="AV120" s="13" t="s">
        <v>84</v>
      </c>
      <c r="AW120" s="13" t="s">
        <v>33</v>
      </c>
      <c r="AX120" s="13" t="s">
        <v>74</v>
      </c>
      <c r="AY120" s="235" t="s">
        <v>143</v>
      </c>
    </row>
    <row r="121" s="15" customFormat="1">
      <c r="A121" s="15"/>
      <c r="B121" s="247"/>
      <c r="C121" s="248"/>
      <c r="D121" s="226" t="s">
        <v>154</v>
      </c>
      <c r="E121" s="249" t="s">
        <v>19</v>
      </c>
      <c r="F121" s="250" t="s">
        <v>162</v>
      </c>
      <c r="G121" s="248"/>
      <c r="H121" s="249" t="s">
        <v>19</v>
      </c>
      <c r="I121" s="251"/>
      <c r="J121" s="248"/>
      <c r="K121" s="248"/>
      <c r="L121" s="252"/>
      <c r="M121" s="253"/>
      <c r="N121" s="254"/>
      <c r="O121" s="254"/>
      <c r="P121" s="254"/>
      <c r="Q121" s="254"/>
      <c r="R121" s="254"/>
      <c r="S121" s="254"/>
      <c r="T121" s="25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6" t="s">
        <v>154</v>
      </c>
      <c r="AU121" s="256" t="s">
        <v>84</v>
      </c>
      <c r="AV121" s="15" t="s">
        <v>82</v>
      </c>
      <c r="AW121" s="15" t="s">
        <v>33</v>
      </c>
      <c r="AX121" s="15" t="s">
        <v>74</v>
      </c>
      <c r="AY121" s="256" t="s">
        <v>143</v>
      </c>
    </row>
    <row r="122" s="13" customFormat="1">
      <c r="A122" s="13"/>
      <c r="B122" s="224"/>
      <c r="C122" s="225"/>
      <c r="D122" s="226" t="s">
        <v>154</v>
      </c>
      <c r="E122" s="227" t="s">
        <v>19</v>
      </c>
      <c r="F122" s="228" t="s">
        <v>163</v>
      </c>
      <c r="G122" s="225"/>
      <c r="H122" s="229">
        <v>19.030000000000001</v>
      </c>
      <c r="I122" s="230"/>
      <c r="J122" s="225"/>
      <c r="K122" s="225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154</v>
      </c>
      <c r="AU122" s="235" t="s">
        <v>84</v>
      </c>
      <c r="AV122" s="13" t="s">
        <v>84</v>
      </c>
      <c r="AW122" s="13" t="s">
        <v>33</v>
      </c>
      <c r="AX122" s="13" t="s">
        <v>74</v>
      </c>
      <c r="AY122" s="235" t="s">
        <v>143</v>
      </c>
    </row>
    <row r="123" s="14" customFormat="1">
      <c r="A123" s="14"/>
      <c r="B123" s="236"/>
      <c r="C123" s="237"/>
      <c r="D123" s="226" t="s">
        <v>154</v>
      </c>
      <c r="E123" s="238" t="s">
        <v>19</v>
      </c>
      <c r="F123" s="239" t="s">
        <v>156</v>
      </c>
      <c r="G123" s="237"/>
      <c r="H123" s="240">
        <v>23.440000000000001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6" t="s">
        <v>154</v>
      </c>
      <c r="AU123" s="246" t="s">
        <v>84</v>
      </c>
      <c r="AV123" s="14" t="s">
        <v>150</v>
      </c>
      <c r="AW123" s="14" t="s">
        <v>33</v>
      </c>
      <c r="AX123" s="14" t="s">
        <v>82</v>
      </c>
      <c r="AY123" s="246" t="s">
        <v>143</v>
      </c>
    </row>
    <row r="124" s="2" customFormat="1" ht="37.8" customHeight="1">
      <c r="A124" s="40"/>
      <c r="B124" s="41"/>
      <c r="C124" s="206" t="s">
        <v>164</v>
      </c>
      <c r="D124" s="206" t="s">
        <v>145</v>
      </c>
      <c r="E124" s="207" t="s">
        <v>165</v>
      </c>
      <c r="F124" s="208" t="s">
        <v>166</v>
      </c>
      <c r="G124" s="209" t="s">
        <v>148</v>
      </c>
      <c r="H124" s="210">
        <v>5.3099999999999996</v>
      </c>
      <c r="I124" s="211"/>
      <c r="J124" s="212">
        <f>ROUND(I124*H124,2)</f>
        <v>0</v>
      </c>
      <c r="K124" s="208" t="s">
        <v>167</v>
      </c>
      <c r="L124" s="46"/>
      <c r="M124" s="213" t="s">
        <v>19</v>
      </c>
      <c r="N124" s="214" t="s">
        <v>45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150</v>
      </c>
      <c r="AT124" s="217" t="s">
        <v>145</v>
      </c>
      <c r="AU124" s="217" t="s">
        <v>84</v>
      </c>
      <c r="AY124" s="19" t="s">
        <v>143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82</v>
      </c>
      <c r="BK124" s="218">
        <f>ROUND(I124*H124,2)</f>
        <v>0</v>
      </c>
      <c r="BL124" s="19" t="s">
        <v>150</v>
      </c>
      <c r="BM124" s="217" t="s">
        <v>168</v>
      </c>
    </row>
    <row r="125" s="2" customFormat="1">
      <c r="A125" s="40"/>
      <c r="B125" s="41"/>
      <c r="C125" s="42"/>
      <c r="D125" s="219" t="s">
        <v>152</v>
      </c>
      <c r="E125" s="42"/>
      <c r="F125" s="220" t="s">
        <v>169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152</v>
      </c>
      <c r="AU125" s="19" t="s">
        <v>84</v>
      </c>
    </row>
    <row r="126" s="13" customFormat="1">
      <c r="A126" s="13"/>
      <c r="B126" s="224"/>
      <c r="C126" s="225"/>
      <c r="D126" s="226" t="s">
        <v>154</v>
      </c>
      <c r="E126" s="227" t="s">
        <v>19</v>
      </c>
      <c r="F126" s="228" t="s">
        <v>155</v>
      </c>
      <c r="G126" s="225"/>
      <c r="H126" s="229">
        <v>0.90000000000000002</v>
      </c>
      <c r="I126" s="230"/>
      <c r="J126" s="225"/>
      <c r="K126" s="225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154</v>
      </c>
      <c r="AU126" s="235" t="s">
        <v>84</v>
      </c>
      <c r="AV126" s="13" t="s">
        <v>84</v>
      </c>
      <c r="AW126" s="13" t="s">
        <v>33</v>
      </c>
      <c r="AX126" s="13" t="s">
        <v>74</v>
      </c>
      <c r="AY126" s="235" t="s">
        <v>143</v>
      </c>
    </row>
    <row r="127" s="13" customFormat="1">
      <c r="A127" s="13"/>
      <c r="B127" s="224"/>
      <c r="C127" s="225"/>
      <c r="D127" s="226" t="s">
        <v>154</v>
      </c>
      <c r="E127" s="227" t="s">
        <v>19</v>
      </c>
      <c r="F127" s="228" t="s">
        <v>161</v>
      </c>
      <c r="G127" s="225"/>
      <c r="H127" s="229">
        <v>4.4100000000000001</v>
      </c>
      <c r="I127" s="230"/>
      <c r="J127" s="225"/>
      <c r="K127" s="225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154</v>
      </c>
      <c r="AU127" s="235" t="s">
        <v>84</v>
      </c>
      <c r="AV127" s="13" t="s">
        <v>84</v>
      </c>
      <c r="AW127" s="13" t="s">
        <v>33</v>
      </c>
      <c r="AX127" s="13" t="s">
        <v>74</v>
      </c>
      <c r="AY127" s="235" t="s">
        <v>143</v>
      </c>
    </row>
    <row r="128" s="14" customFormat="1">
      <c r="A128" s="14"/>
      <c r="B128" s="236"/>
      <c r="C128" s="237"/>
      <c r="D128" s="226" t="s">
        <v>154</v>
      </c>
      <c r="E128" s="238" t="s">
        <v>19</v>
      </c>
      <c r="F128" s="239" t="s">
        <v>156</v>
      </c>
      <c r="G128" s="237"/>
      <c r="H128" s="240">
        <v>5.3100000000000005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6" t="s">
        <v>154</v>
      </c>
      <c r="AU128" s="246" t="s">
        <v>84</v>
      </c>
      <c r="AV128" s="14" t="s">
        <v>150</v>
      </c>
      <c r="AW128" s="14" t="s">
        <v>33</v>
      </c>
      <c r="AX128" s="14" t="s">
        <v>82</v>
      </c>
      <c r="AY128" s="246" t="s">
        <v>143</v>
      </c>
    </row>
    <row r="129" s="2" customFormat="1" ht="37.8" customHeight="1">
      <c r="A129" s="40"/>
      <c r="B129" s="41"/>
      <c r="C129" s="206" t="s">
        <v>150</v>
      </c>
      <c r="D129" s="206" t="s">
        <v>145</v>
      </c>
      <c r="E129" s="207" t="s">
        <v>170</v>
      </c>
      <c r="F129" s="208" t="s">
        <v>171</v>
      </c>
      <c r="G129" s="209" t="s">
        <v>148</v>
      </c>
      <c r="H129" s="210">
        <v>26.550000000000001</v>
      </c>
      <c r="I129" s="211"/>
      <c r="J129" s="212">
        <f>ROUND(I129*H129,2)</f>
        <v>0</v>
      </c>
      <c r="K129" s="208" t="s">
        <v>167</v>
      </c>
      <c r="L129" s="46"/>
      <c r="M129" s="213" t="s">
        <v>19</v>
      </c>
      <c r="N129" s="214" t="s">
        <v>45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150</v>
      </c>
      <c r="AT129" s="217" t="s">
        <v>145</v>
      </c>
      <c r="AU129" s="217" t="s">
        <v>84</v>
      </c>
      <c r="AY129" s="19" t="s">
        <v>143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82</v>
      </c>
      <c r="BK129" s="218">
        <f>ROUND(I129*H129,2)</f>
        <v>0</v>
      </c>
      <c r="BL129" s="19" t="s">
        <v>150</v>
      </c>
      <c r="BM129" s="217" t="s">
        <v>172</v>
      </c>
    </row>
    <row r="130" s="2" customFormat="1">
      <c r="A130" s="40"/>
      <c r="B130" s="41"/>
      <c r="C130" s="42"/>
      <c r="D130" s="219" t="s">
        <v>152</v>
      </c>
      <c r="E130" s="42"/>
      <c r="F130" s="220" t="s">
        <v>173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152</v>
      </c>
      <c r="AU130" s="19" t="s">
        <v>84</v>
      </c>
    </row>
    <row r="131" s="2" customFormat="1" ht="24.15" customHeight="1">
      <c r="A131" s="40"/>
      <c r="B131" s="41"/>
      <c r="C131" s="206" t="s">
        <v>174</v>
      </c>
      <c r="D131" s="206" t="s">
        <v>145</v>
      </c>
      <c r="E131" s="207" t="s">
        <v>175</v>
      </c>
      <c r="F131" s="208" t="s">
        <v>176</v>
      </c>
      <c r="G131" s="209" t="s">
        <v>148</v>
      </c>
      <c r="H131" s="210">
        <v>23.440000000000001</v>
      </c>
      <c r="I131" s="211"/>
      <c r="J131" s="212">
        <f>ROUND(I131*H131,2)</f>
        <v>0</v>
      </c>
      <c r="K131" s="208" t="s">
        <v>167</v>
      </c>
      <c r="L131" s="46"/>
      <c r="M131" s="213" t="s">
        <v>19</v>
      </c>
      <c r="N131" s="214" t="s">
        <v>45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150</v>
      </c>
      <c r="AT131" s="217" t="s">
        <v>145</v>
      </c>
      <c r="AU131" s="217" t="s">
        <v>84</v>
      </c>
      <c r="AY131" s="19" t="s">
        <v>143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82</v>
      </c>
      <c r="BK131" s="218">
        <f>ROUND(I131*H131,2)</f>
        <v>0</v>
      </c>
      <c r="BL131" s="19" t="s">
        <v>150</v>
      </c>
      <c r="BM131" s="217" t="s">
        <v>177</v>
      </c>
    </row>
    <row r="132" s="2" customFormat="1">
      <c r="A132" s="40"/>
      <c r="B132" s="41"/>
      <c r="C132" s="42"/>
      <c r="D132" s="219" t="s">
        <v>152</v>
      </c>
      <c r="E132" s="42"/>
      <c r="F132" s="220" t="s">
        <v>178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152</v>
      </c>
      <c r="AU132" s="19" t="s">
        <v>84</v>
      </c>
    </row>
    <row r="133" s="2" customFormat="1" ht="24.15" customHeight="1">
      <c r="A133" s="40"/>
      <c r="B133" s="41"/>
      <c r="C133" s="206" t="s">
        <v>179</v>
      </c>
      <c r="D133" s="206" t="s">
        <v>145</v>
      </c>
      <c r="E133" s="207" t="s">
        <v>180</v>
      </c>
      <c r="F133" s="208" t="s">
        <v>181</v>
      </c>
      <c r="G133" s="209" t="s">
        <v>148</v>
      </c>
      <c r="H133" s="210">
        <v>16.109999999999999</v>
      </c>
      <c r="I133" s="211"/>
      <c r="J133" s="212">
        <f>ROUND(I133*H133,2)</f>
        <v>0</v>
      </c>
      <c r="K133" s="208" t="s">
        <v>167</v>
      </c>
      <c r="L133" s="46"/>
      <c r="M133" s="213" t="s">
        <v>19</v>
      </c>
      <c r="N133" s="214" t="s">
        <v>45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150</v>
      </c>
      <c r="AT133" s="217" t="s">
        <v>145</v>
      </c>
      <c r="AU133" s="217" t="s">
        <v>84</v>
      </c>
      <c r="AY133" s="19" t="s">
        <v>143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82</v>
      </c>
      <c r="BK133" s="218">
        <f>ROUND(I133*H133,2)</f>
        <v>0</v>
      </c>
      <c r="BL133" s="19" t="s">
        <v>150</v>
      </c>
      <c r="BM133" s="217" t="s">
        <v>182</v>
      </c>
    </row>
    <row r="134" s="2" customFormat="1">
      <c r="A134" s="40"/>
      <c r="B134" s="41"/>
      <c r="C134" s="42"/>
      <c r="D134" s="219" t="s">
        <v>152</v>
      </c>
      <c r="E134" s="42"/>
      <c r="F134" s="220" t="s">
        <v>183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152</v>
      </c>
      <c r="AU134" s="19" t="s">
        <v>84</v>
      </c>
    </row>
    <row r="135" s="2" customFormat="1" ht="24.15" customHeight="1">
      <c r="A135" s="40"/>
      <c r="B135" s="41"/>
      <c r="C135" s="206" t="s">
        <v>184</v>
      </c>
      <c r="D135" s="206" t="s">
        <v>145</v>
      </c>
      <c r="E135" s="207" t="s">
        <v>185</v>
      </c>
      <c r="F135" s="208" t="s">
        <v>186</v>
      </c>
      <c r="G135" s="209" t="s">
        <v>187</v>
      </c>
      <c r="H135" s="210">
        <v>10.619999999999999</v>
      </c>
      <c r="I135" s="211"/>
      <c r="J135" s="212">
        <f>ROUND(I135*H135,2)</f>
        <v>0</v>
      </c>
      <c r="K135" s="208" t="s">
        <v>167</v>
      </c>
      <c r="L135" s="46"/>
      <c r="M135" s="213" t="s">
        <v>19</v>
      </c>
      <c r="N135" s="214" t="s">
        <v>45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150</v>
      </c>
      <c r="AT135" s="217" t="s">
        <v>145</v>
      </c>
      <c r="AU135" s="217" t="s">
        <v>84</v>
      </c>
      <c r="AY135" s="19" t="s">
        <v>143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82</v>
      </c>
      <c r="BK135" s="218">
        <f>ROUND(I135*H135,2)</f>
        <v>0</v>
      </c>
      <c r="BL135" s="19" t="s">
        <v>150</v>
      </c>
      <c r="BM135" s="217" t="s">
        <v>188</v>
      </c>
    </row>
    <row r="136" s="2" customFormat="1">
      <c r="A136" s="40"/>
      <c r="B136" s="41"/>
      <c r="C136" s="42"/>
      <c r="D136" s="219" t="s">
        <v>152</v>
      </c>
      <c r="E136" s="42"/>
      <c r="F136" s="220" t="s">
        <v>189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152</v>
      </c>
      <c r="AU136" s="19" t="s">
        <v>84</v>
      </c>
    </row>
    <row r="137" s="13" customFormat="1">
      <c r="A137" s="13"/>
      <c r="B137" s="224"/>
      <c r="C137" s="225"/>
      <c r="D137" s="226" t="s">
        <v>154</v>
      </c>
      <c r="E137" s="227" t="s">
        <v>19</v>
      </c>
      <c r="F137" s="228" t="s">
        <v>190</v>
      </c>
      <c r="G137" s="225"/>
      <c r="H137" s="229">
        <v>10.619999999999999</v>
      </c>
      <c r="I137" s="230"/>
      <c r="J137" s="225"/>
      <c r="K137" s="225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154</v>
      </c>
      <c r="AU137" s="235" t="s">
        <v>84</v>
      </c>
      <c r="AV137" s="13" t="s">
        <v>84</v>
      </c>
      <c r="AW137" s="13" t="s">
        <v>33</v>
      </c>
      <c r="AX137" s="13" t="s">
        <v>74</v>
      </c>
      <c r="AY137" s="235" t="s">
        <v>143</v>
      </c>
    </row>
    <row r="138" s="14" customFormat="1">
      <c r="A138" s="14"/>
      <c r="B138" s="236"/>
      <c r="C138" s="237"/>
      <c r="D138" s="226" t="s">
        <v>154</v>
      </c>
      <c r="E138" s="238" t="s">
        <v>19</v>
      </c>
      <c r="F138" s="239" t="s">
        <v>156</v>
      </c>
      <c r="G138" s="237"/>
      <c r="H138" s="240">
        <v>10.619999999999999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6" t="s">
        <v>154</v>
      </c>
      <c r="AU138" s="246" t="s">
        <v>84</v>
      </c>
      <c r="AV138" s="14" t="s">
        <v>150</v>
      </c>
      <c r="AW138" s="14" t="s">
        <v>33</v>
      </c>
      <c r="AX138" s="14" t="s">
        <v>82</v>
      </c>
      <c r="AY138" s="246" t="s">
        <v>143</v>
      </c>
    </row>
    <row r="139" s="2" customFormat="1" ht="24.15" customHeight="1">
      <c r="A139" s="40"/>
      <c r="B139" s="41"/>
      <c r="C139" s="206" t="s">
        <v>191</v>
      </c>
      <c r="D139" s="206" t="s">
        <v>145</v>
      </c>
      <c r="E139" s="207" t="s">
        <v>192</v>
      </c>
      <c r="F139" s="208" t="s">
        <v>193</v>
      </c>
      <c r="G139" s="209" t="s">
        <v>148</v>
      </c>
      <c r="H139" s="210">
        <v>5.3099999999999996</v>
      </c>
      <c r="I139" s="211"/>
      <c r="J139" s="212">
        <f>ROUND(I139*H139,2)</f>
        <v>0</v>
      </c>
      <c r="K139" s="208" t="s">
        <v>167</v>
      </c>
      <c r="L139" s="46"/>
      <c r="M139" s="213" t="s">
        <v>19</v>
      </c>
      <c r="N139" s="214" t="s">
        <v>45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150</v>
      </c>
      <c r="AT139" s="217" t="s">
        <v>145</v>
      </c>
      <c r="AU139" s="217" t="s">
        <v>84</v>
      </c>
      <c r="AY139" s="19" t="s">
        <v>143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82</v>
      </c>
      <c r="BK139" s="218">
        <f>ROUND(I139*H139,2)</f>
        <v>0</v>
      </c>
      <c r="BL139" s="19" t="s">
        <v>150</v>
      </c>
      <c r="BM139" s="217" t="s">
        <v>194</v>
      </c>
    </row>
    <row r="140" s="2" customFormat="1">
      <c r="A140" s="40"/>
      <c r="B140" s="41"/>
      <c r="C140" s="42"/>
      <c r="D140" s="219" t="s">
        <v>152</v>
      </c>
      <c r="E140" s="42"/>
      <c r="F140" s="220" t="s">
        <v>195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152</v>
      </c>
      <c r="AU140" s="19" t="s">
        <v>84</v>
      </c>
    </row>
    <row r="141" s="13" customFormat="1">
      <c r="A141" s="13"/>
      <c r="B141" s="224"/>
      <c r="C141" s="225"/>
      <c r="D141" s="226" t="s">
        <v>154</v>
      </c>
      <c r="E141" s="227" t="s">
        <v>19</v>
      </c>
      <c r="F141" s="228" t="s">
        <v>196</v>
      </c>
      <c r="G141" s="225"/>
      <c r="H141" s="229">
        <v>5.3099999999999996</v>
      </c>
      <c r="I141" s="230"/>
      <c r="J141" s="225"/>
      <c r="K141" s="225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154</v>
      </c>
      <c r="AU141" s="235" t="s">
        <v>84</v>
      </c>
      <c r="AV141" s="13" t="s">
        <v>84</v>
      </c>
      <c r="AW141" s="13" t="s">
        <v>33</v>
      </c>
      <c r="AX141" s="13" t="s">
        <v>74</v>
      </c>
      <c r="AY141" s="235" t="s">
        <v>143</v>
      </c>
    </row>
    <row r="142" s="14" customFormat="1">
      <c r="A142" s="14"/>
      <c r="B142" s="236"/>
      <c r="C142" s="237"/>
      <c r="D142" s="226" t="s">
        <v>154</v>
      </c>
      <c r="E142" s="238" t="s">
        <v>19</v>
      </c>
      <c r="F142" s="239" t="s">
        <v>156</v>
      </c>
      <c r="G142" s="237"/>
      <c r="H142" s="240">
        <v>5.3099999999999996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154</v>
      </c>
      <c r="AU142" s="246" t="s">
        <v>84</v>
      </c>
      <c r="AV142" s="14" t="s">
        <v>150</v>
      </c>
      <c r="AW142" s="14" t="s">
        <v>33</v>
      </c>
      <c r="AX142" s="14" t="s">
        <v>82</v>
      </c>
      <c r="AY142" s="246" t="s">
        <v>143</v>
      </c>
    </row>
    <row r="143" s="2" customFormat="1" ht="37.8" customHeight="1">
      <c r="A143" s="40"/>
      <c r="B143" s="41"/>
      <c r="C143" s="206" t="s">
        <v>197</v>
      </c>
      <c r="D143" s="206" t="s">
        <v>145</v>
      </c>
      <c r="E143" s="207" t="s">
        <v>198</v>
      </c>
      <c r="F143" s="208" t="s">
        <v>199</v>
      </c>
      <c r="G143" s="209" t="s">
        <v>148</v>
      </c>
      <c r="H143" s="210">
        <v>2.9199999999999999</v>
      </c>
      <c r="I143" s="211"/>
      <c r="J143" s="212">
        <f>ROUND(I143*H143,2)</f>
        <v>0</v>
      </c>
      <c r="K143" s="208" t="s">
        <v>167</v>
      </c>
      <c r="L143" s="46"/>
      <c r="M143" s="213" t="s">
        <v>19</v>
      </c>
      <c r="N143" s="214" t="s">
        <v>45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150</v>
      </c>
      <c r="AT143" s="217" t="s">
        <v>145</v>
      </c>
      <c r="AU143" s="217" t="s">
        <v>84</v>
      </c>
      <c r="AY143" s="19" t="s">
        <v>143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82</v>
      </c>
      <c r="BK143" s="218">
        <f>ROUND(I143*H143,2)</f>
        <v>0</v>
      </c>
      <c r="BL143" s="19" t="s">
        <v>150</v>
      </c>
      <c r="BM143" s="217" t="s">
        <v>200</v>
      </c>
    </row>
    <row r="144" s="2" customFormat="1">
      <c r="A144" s="40"/>
      <c r="B144" s="41"/>
      <c r="C144" s="42"/>
      <c r="D144" s="219" t="s">
        <v>152</v>
      </c>
      <c r="E144" s="42"/>
      <c r="F144" s="220" t="s">
        <v>201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152</v>
      </c>
      <c r="AU144" s="19" t="s">
        <v>84</v>
      </c>
    </row>
    <row r="145" s="2" customFormat="1" ht="16.5" customHeight="1">
      <c r="A145" s="40"/>
      <c r="B145" s="41"/>
      <c r="C145" s="257" t="s">
        <v>202</v>
      </c>
      <c r="D145" s="257" t="s">
        <v>203</v>
      </c>
      <c r="E145" s="258" t="s">
        <v>204</v>
      </c>
      <c r="F145" s="259" t="s">
        <v>205</v>
      </c>
      <c r="G145" s="260" t="s">
        <v>187</v>
      </c>
      <c r="H145" s="261">
        <v>5.8399999999999999</v>
      </c>
      <c r="I145" s="262"/>
      <c r="J145" s="263">
        <f>ROUND(I145*H145,2)</f>
        <v>0</v>
      </c>
      <c r="K145" s="259" t="s">
        <v>167</v>
      </c>
      <c r="L145" s="264"/>
      <c r="M145" s="265" t="s">
        <v>19</v>
      </c>
      <c r="N145" s="266" t="s">
        <v>45</v>
      </c>
      <c r="O145" s="86"/>
      <c r="P145" s="215">
        <f>O145*H145</f>
        <v>0</v>
      </c>
      <c r="Q145" s="215">
        <v>1</v>
      </c>
      <c r="R145" s="215">
        <f>Q145*H145</f>
        <v>5.8399999999999999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191</v>
      </c>
      <c r="AT145" s="217" t="s">
        <v>203</v>
      </c>
      <c r="AU145" s="217" t="s">
        <v>84</v>
      </c>
      <c r="AY145" s="19" t="s">
        <v>143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82</v>
      </c>
      <c r="BK145" s="218">
        <f>ROUND(I145*H145,2)</f>
        <v>0</v>
      </c>
      <c r="BL145" s="19" t="s">
        <v>150</v>
      </c>
      <c r="BM145" s="217" t="s">
        <v>206</v>
      </c>
    </row>
    <row r="146" s="13" customFormat="1">
      <c r="A146" s="13"/>
      <c r="B146" s="224"/>
      <c r="C146" s="225"/>
      <c r="D146" s="226" t="s">
        <v>154</v>
      </c>
      <c r="E146" s="227" t="s">
        <v>19</v>
      </c>
      <c r="F146" s="228" t="s">
        <v>207</v>
      </c>
      <c r="G146" s="225"/>
      <c r="H146" s="229">
        <v>5.8399999999999999</v>
      </c>
      <c r="I146" s="230"/>
      <c r="J146" s="225"/>
      <c r="K146" s="225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154</v>
      </c>
      <c r="AU146" s="235" t="s">
        <v>84</v>
      </c>
      <c r="AV146" s="13" t="s">
        <v>84</v>
      </c>
      <c r="AW146" s="13" t="s">
        <v>33</v>
      </c>
      <c r="AX146" s="13" t="s">
        <v>74</v>
      </c>
      <c r="AY146" s="235" t="s">
        <v>143</v>
      </c>
    </row>
    <row r="147" s="14" customFormat="1">
      <c r="A147" s="14"/>
      <c r="B147" s="236"/>
      <c r="C147" s="237"/>
      <c r="D147" s="226" t="s">
        <v>154</v>
      </c>
      <c r="E147" s="238" t="s">
        <v>19</v>
      </c>
      <c r="F147" s="239" t="s">
        <v>156</v>
      </c>
      <c r="G147" s="237"/>
      <c r="H147" s="240">
        <v>5.8399999999999999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6" t="s">
        <v>154</v>
      </c>
      <c r="AU147" s="246" t="s">
        <v>84</v>
      </c>
      <c r="AV147" s="14" t="s">
        <v>150</v>
      </c>
      <c r="AW147" s="14" t="s">
        <v>33</v>
      </c>
      <c r="AX147" s="14" t="s">
        <v>82</v>
      </c>
      <c r="AY147" s="246" t="s">
        <v>143</v>
      </c>
    </row>
    <row r="148" s="12" customFormat="1" ht="22.8" customHeight="1">
      <c r="A148" s="12"/>
      <c r="B148" s="190"/>
      <c r="C148" s="191"/>
      <c r="D148" s="192" t="s">
        <v>73</v>
      </c>
      <c r="E148" s="204" t="s">
        <v>84</v>
      </c>
      <c r="F148" s="204" t="s">
        <v>208</v>
      </c>
      <c r="G148" s="191"/>
      <c r="H148" s="191"/>
      <c r="I148" s="194"/>
      <c r="J148" s="205">
        <f>BK148</f>
        <v>0</v>
      </c>
      <c r="K148" s="191"/>
      <c r="L148" s="196"/>
      <c r="M148" s="197"/>
      <c r="N148" s="198"/>
      <c r="O148" s="198"/>
      <c r="P148" s="199">
        <f>SUM(P149:P157)</f>
        <v>0</v>
      </c>
      <c r="Q148" s="198"/>
      <c r="R148" s="199">
        <f>SUM(R149:R157)</f>
        <v>17.531339359999997</v>
      </c>
      <c r="S148" s="198"/>
      <c r="T148" s="200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1" t="s">
        <v>82</v>
      </c>
      <c r="AT148" s="202" t="s">
        <v>73</v>
      </c>
      <c r="AU148" s="202" t="s">
        <v>82</v>
      </c>
      <c r="AY148" s="201" t="s">
        <v>143</v>
      </c>
      <c r="BK148" s="203">
        <f>SUM(BK149:BK157)</f>
        <v>0</v>
      </c>
    </row>
    <row r="149" s="2" customFormat="1" ht="16.5" customHeight="1">
      <c r="A149" s="40"/>
      <c r="B149" s="41"/>
      <c r="C149" s="206" t="s">
        <v>209</v>
      </c>
      <c r="D149" s="206" t="s">
        <v>145</v>
      </c>
      <c r="E149" s="207" t="s">
        <v>210</v>
      </c>
      <c r="F149" s="208" t="s">
        <v>211</v>
      </c>
      <c r="G149" s="209" t="s">
        <v>148</v>
      </c>
      <c r="H149" s="210">
        <v>2.9399999999999999</v>
      </c>
      <c r="I149" s="211"/>
      <c r="J149" s="212">
        <f>ROUND(I149*H149,2)</f>
        <v>0</v>
      </c>
      <c r="K149" s="208" t="s">
        <v>167</v>
      </c>
      <c r="L149" s="46"/>
      <c r="M149" s="213" t="s">
        <v>19</v>
      </c>
      <c r="N149" s="214" t="s">
        <v>45</v>
      </c>
      <c r="O149" s="86"/>
      <c r="P149" s="215">
        <f>O149*H149</f>
        <v>0</v>
      </c>
      <c r="Q149" s="215">
        <v>2.5505399999999998</v>
      </c>
      <c r="R149" s="215">
        <f>Q149*H149</f>
        <v>7.4985875999999996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150</v>
      </c>
      <c r="AT149" s="217" t="s">
        <v>145</v>
      </c>
      <c r="AU149" s="217" t="s">
        <v>84</v>
      </c>
      <c r="AY149" s="19" t="s">
        <v>143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82</v>
      </c>
      <c r="BK149" s="218">
        <f>ROUND(I149*H149,2)</f>
        <v>0</v>
      </c>
      <c r="BL149" s="19" t="s">
        <v>150</v>
      </c>
      <c r="BM149" s="217" t="s">
        <v>212</v>
      </c>
    </row>
    <row r="150" s="2" customFormat="1">
      <c r="A150" s="40"/>
      <c r="B150" s="41"/>
      <c r="C150" s="42"/>
      <c r="D150" s="219" t="s">
        <v>152</v>
      </c>
      <c r="E150" s="42"/>
      <c r="F150" s="220" t="s">
        <v>213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152</v>
      </c>
      <c r="AU150" s="19" t="s">
        <v>84</v>
      </c>
    </row>
    <row r="151" s="2" customFormat="1" ht="24.15" customHeight="1">
      <c r="A151" s="40"/>
      <c r="B151" s="41"/>
      <c r="C151" s="206" t="s">
        <v>214</v>
      </c>
      <c r="D151" s="206" t="s">
        <v>145</v>
      </c>
      <c r="E151" s="207" t="s">
        <v>215</v>
      </c>
      <c r="F151" s="208" t="s">
        <v>216</v>
      </c>
      <c r="G151" s="209" t="s">
        <v>217</v>
      </c>
      <c r="H151" s="210">
        <v>3.1579999999999999</v>
      </c>
      <c r="I151" s="211"/>
      <c r="J151" s="212">
        <f>ROUND(I151*H151,2)</f>
        <v>0</v>
      </c>
      <c r="K151" s="208" t="s">
        <v>167</v>
      </c>
      <c r="L151" s="46"/>
      <c r="M151" s="213" t="s">
        <v>19</v>
      </c>
      <c r="N151" s="214" t="s">
        <v>45</v>
      </c>
      <c r="O151" s="86"/>
      <c r="P151" s="215">
        <f>O151*H151</f>
        <v>0</v>
      </c>
      <c r="Q151" s="215">
        <v>0.42831999999999998</v>
      </c>
      <c r="R151" s="215">
        <f>Q151*H151</f>
        <v>1.3526345599999998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150</v>
      </c>
      <c r="AT151" s="217" t="s">
        <v>145</v>
      </c>
      <c r="AU151" s="217" t="s">
        <v>84</v>
      </c>
      <c r="AY151" s="19" t="s">
        <v>143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82</v>
      </c>
      <c r="BK151" s="218">
        <f>ROUND(I151*H151,2)</f>
        <v>0</v>
      </c>
      <c r="BL151" s="19" t="s">
        <v>150</v>
      </c>
      <c r="BM151" s="217" t="s">
        <v>218</v>
      </c>
    </row>
    <row r="152" s="2" customFormat="1">
      <c r="A152" s="40"/>
      <c r="B152" s="41"/>
      <c r="C152" s="42"/>
      <c r="D152" s="219" t="s">
        <v>152</v>
      </c>
      <c r="E152" s="42"/>
      <c r="F152" s="220" t="s">
        <v>219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152</v>
      </c>
      <c r="AU152" s="19" t="s">
        <v>84</v>
      </c>
    </row>
    <row r="153" s="2" customFormat="1" ht="33" customHeight="1">
      <c r="A153" s="40"/>
      <c r="B153" s="41"/>
      <c r="C153" s="206" t="s">
        <v>220</v>
      </c>
      <c r="D153" s="206" t="s">
        <v>145</v>
      </c>
      <c r="E153" s="207" t="s">
        <v>221</v>
      </c>
      <c r="F153" s="208" t="s">
        <v>222</v>
      </c>
      <c r="G153" s="209" t="s">
        <v>187</v>
      </c>
      <c r="H153" s="210">
        <v>0.063</v>
      </c>
      <c r="I153" s="211"/>
      <c r="J153" s="212">
        <f>ROUND(I153*H153,2)</f>
        <v>0</v>
      </c>
      <c r="K153" s="208" t="s">
        <v>167</v>
      </c>
      <c r="L153" s="46"/>
      <c r="M153" s="213" t="s">
        <v>19</v>
      </c>
      <c r="N153" s="214" t="s">
        <v>45</v>
      </c>
      <c r="O153" s="86"/>
      <c r="P153" s="215">
        <f>O153*H153</f>
        <v>0</v>
      </c>
      <c r="Q153" s="215">
        <v>1.0593999999999999</v>
      </c>
      <c r="R153" s="215">
        <f>Q153*H153</f>
        <v>0.066742199999999988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150</v>
      </c>
      <c r="AT153" s="217" t="s">
        <v>145</v>
      </c>
      <c r="AU153" s="217" t="s">
        <v>84</v>
      </c>
      <c r="AY153" s="19" t="s">
        <v>143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82</v>
      </c>
      <c r="BK153" s="218">
        <f>ROUND(I153*H153,2)</f>
        <v>0</v>
      </c>
      <c r="BL153" s="19" t="s">
        <v>150</v>
      </c>
      <c r="BM153" s="217" t="s">
        <v>223</v>
      </c>
    </row>
    <row r="154" s="2" customFormat="1">
      <c r="A154" s="40"/>
      <c r="B154" s="41"/>
      <c r="C154" s="42"/>
      <c r="D154" s="219" t="s">
        <v>152</v>
      </c>
      <c r="E154" s="42"/>
      <c r="F154" s="220" t="s">
        <v>224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152</v>
      </c>
      <c r="AU154" s="19" t="s">
        <v>84</v>
      </c>
    </row>
    <row r="155" s="13" customFormat="1">
      <c r="A155" s="13"/>
      <c r="B155" s="224"/>
      <c r="C155" s="225"/>
      <c r="D155" s="226" t="s">
        <v>154</v>
      </c>
      <c r="E155" s="227" t="s">
        <v>19</v>
      </c>
      <c r="F155" s="228" t="s">
        <v>225</v>
      </c>
      <c r="G155" s="225"/>
      <c r="H155" s="229">
        <v>0.063</v>
      </c>
      <c r="I155" s="230"/>
      <c r="J155" s="225"/>
      <c r="K155" s="225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154</v>
      </c>
      <c r="AU155" s="235" t="s">
        <v>84</v>
      </c>
      <c r="AV155" s="13" t="s">
        <v>84</v>
      </c>
      <c r="AW155" s="13" t="s">
        <v>33</v>
      </c>
      <c r="AX155" s="13" t="s">
        <v>82</v>
      </c>
      <c r="AY155" s="235" t="s">
        <v>143</v>
      </c>
    </row>
    <row r="156" s="2" customFormat="1" ht="21.75" customHeight="1">
      <c r="A156" s="40"/>
      <c r="B156" s="41"/>
      <c r="C156" s="206" t="s">
        <v>226</v>
      </c>
      <c r="D156" s="206" t="s">
        <v>145</v>
      </c>
      <c r="E156" s="207" t="s">
        <v>227</v>
      </c>
      <c r="F156" s="208" t="s">
        <v>228</v>
      </c>
      <c r="G156" s="209" t="s">
        <v>148</v>
      </c>
      <c r="H156" s="210">
        <v>4.46</v>
      </c>
      <c r="I156" s="211"/>
      <c r="J156" s="212">
        <f>ROUND(I156*H156,2)</f>
        <v>0</v>
      </c>
      <c r="K156" s="208" t="s">
        <v>167</v>
      </c>
      <c r="L156" s="46"/>
      <c r="M156" s="213" t="s">
        <v>19</v>
      </c>
      <c r="N156" s="214" t="s">
        <v>45</v>
      </c>
      <c r="O156" s="86"/>
      <c r="P156" s="215">
        <f>O156*H156</f>
        <v>0</v>
      </c>
      <c r="Q156" s="215">
        <v>1.9312499999999999</v>
      </c>
      <c r="R156" s="215">
        <f>Q156*H156</f>
        <v>8.6133749999999996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150</v>
      </c>
      <c r="AT156" s="217" t="s">
        <v>145</v>
      </c>
      <c r="AU156" s="217" t="s">
        <v>84</v>
      </c>
      <c r="AY156" s="19" t="s">
        <v>143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82</v>
      </c>
      <c r="BK156" s="218">
        <f>ROUND(I156*H156,2)</f>
        <v>0</v>
      </c>
      <c r="BL156" s="19" t="s">
        <v>150</v>
      </c>
      <c r="BM156" s="217" t="s">
        <v>229</v>
      </c>
    </row>
    <row r="157" s="2" customFormat="1">
      <c r="A157" s="40"/>
      <c r="B157" s="41"/>
      <c r="C157" s="42"/>
      <c r="D157" s="219" t="s">
        <v>152</v>
      </c>
      <c r="E157" s="42"/>
      <c r="F157" s="220" t="s">
        <v>230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152</v>
      </c>
      <c r="AU157" s="19" t="s">
        <v>84</v>
      </c>
    </row>
    <row r="158" s="12" customFormat="1" ht="22.8" customHeight="1">
      <c r="A158" s="12"/>
      <c r="B158" s="190"/>
      <c r="C158" s="191"/>
      <c r="D158" s="192" t="s">
        <v>73</v>
      </c>
      <c r="E158" s="204" t="s">
        <v>164</v>
      </c>
      <c r="F158" s="204" t="s">
        <v>231</v>
      </c>
      <c r="G158" s="191"/>
      <c r="H158" s="191"/>
      <c r="I158" s="194"/>
      <c r="J158" s="205">
        <f>BK158</f>
        <v>0</v>
      </c>
      <c r="K158" s="191"/>
      <c r="L158" s="196"/>
      <c r="M158" s="197"/>
      <c r="N158" s="198"/>
      <c r="O158" s="198"/>
      <c r="P158" s="199">
        <f>SUM(P159:P205)</f>
        <v>0</v>
      </c>
      <c r="Q158" s="198"/>
      <c r="R158" s="199">
        <f>SUM(R159:R205)</f>
        <v>53.84438583</v>
      </c>
      <c r="S158" s="198"/>
      <c r="T158" s="200">
        <f>SUM(T159:T205)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1" t="s">
        <v>82</v>
      </c>
      <c r="AT158" s="202" t="s">
        <v>73</v>
      </c>
      <c r="AU158" s="202" t="s">
        <v>82</v>
      </c>
      <c r="AY158" s="201" t="s">
        <v>143</v>
      </c>
      <c r="BK158" s="203">
        <f>SUM(BK159:BK205)</f>
        <v>0</v>
      </c>
    </row>
    <row r="159" s="2" customFormat="1" ht="21.75" customHeight="1">
      <c r="A159" s="40"/>
      <c r="B159" s="41"/>
      <c r="C159" s="206" t="s">
        <v>8</v>
      </c>
      <c r="D159" s="206" t="s">
        <v>145</v>
      </c>
      <c r="E159" s="207" t="s">
        <v>232</v>
      </c>
      <c r="F159" s="208" t="s">
        <v>233</v>
      </c>
      <c r="G159" s="209" t="s">
        <v>148</v>
      </c>
      <c r="H159" s="210">
        <v>2.0099999999999998</v>
      </c>
      <c r="I159" s="211"/>
      <c r="J159" s="212">
        <f>ROUND(I159*H159,2)</f>
        <v>0</v>
      </c>
      <c r="K159" s="208" t="s">
        <v>167</v>
      </c>
      <c r="L159" s="46"/>
      <c r="M159" s="213" t="s">
        <v>19</v>
      </c>
      <c r="N159" s="214" t="s">
        <v>45</v>
      </c>
      <c r="O159" s="86"/>
      <c r="P159" s="215">
        <f>O159*H159</f>
        <v>0</v>
      </c>
      <c r="Q159" s="215">
        <v>1.8775</v>
      </c>
      <c r="R159" s="215">
        <f>Q159*H159</f>
        <v>3.7737749999999997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150</v>
      </c>
      <c r="AT159" s="217" t="s">
        <v>145</v>
      </c>
      <c r="AU159" s="217" t="s">
        <v>84</v>
      </c>
      <c r="AY159" s="19" t="s">
        <v>143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82</v>
      </c>
      <c r="BK159" s="218">
        <f>ROUND(I159*H159,2)</f>
        <v>0</v>
      </c>
      <c r="BL159" s="19" t="s">
        <v>150</v>
      </c>
      <c r="BM159" s="217" t="s">
        <v>234</v>
      </c>
    </row>
    <row r="160" s="2" customFormat="1">
      <c r="A160" s="40"/>
      <c r="B160" s="41"/>
      <c r="C160" s="42"/>
      <c r="D160" s="219" t="s">
        <v>152</v>
      </c>
      <c r="E160" s="42"/>
      <c r="F160" s="220" t="s">
        <v>235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152</v>
      </c>
      <c r="AU160" s="19" t="s">
        <v>84</v>
      </c>
    </row>
    <row r="161" s="13" customFormat="1">
      <c r="A161" s="13"/>
      <c r="B161" s="224"/>
      <c r="C161" s="225"/>
      <c r="D161" s="226" t="s">
        <v>154</v>
      </c>
      <c r="E161" s="227" t="s">
        <v>19</v>
      </c>
      <c r="F161" s="228" t="s">
        <v>236</v>
      </c>
      <c r="G161" s="225"/>
      <c r="H161" s="229">
        <v>2.0099999999999998</v>
      </c>
      <c r="I161" s="230"/>
      <c r="J161" s="225"/>
      <c r="K161" s="225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154</v>
      </c>
      <c r="AU161" s="235" t="s">
        <v>84</v>
      </c>
      <c r="AV161" s="13" t="s">
        <v>84</v>
      </c>
      <c r="AW161" s="13" t="s">
        <v>33</v>
      </c>
      <c r="AX161" s="13" t="s">
        <v>74</v>
      </c>
      <c r="AY161" s="235" t="s">
        <v>143</v>
      </c>
    </row>
    <row r="162" s="14" customFormat="1">
      <c r="A162" s="14"/>
      <c r="B162" s="236"/>
      <c r="C162" s="237"/>
      <c r="D162" s="226" t="s">
        <v>154</v>
      </c>
      <c r="E162" s="238" t="s">
        <v>19</v>
      </c>
      <c r="F162" s="239" t="s">
        <v>156</v>
      </c>
      <c r="G162" s="237"/>
      <c r="H162" s="240">
        <v>2.0099999999999998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6" t="s">
        <v>154</v>
      </c>
      <c r="AU162" s="246" t="s">
        <v>84</v>
      </c>
      <c r="AV162" s="14" t="s">
        <v>150</v>
      </c>
      <c r="AW162" s="14" t="s">
        <v>33</v>
      </c>
      <c r="AX162" s="14" t="s">
        <v>82</v>
      </c>
      <c r="AY162" s="246" t="s">
        <v>143</v>
      </c>
    </row>
    <row r="163" s="2" customFormat="1" ht="24.15" customHeight="1">
      <c r="A163" s="40"/>
      <c r="B163" s="41"/>
      <c r="C163" s="206" t="s">
        <v>237</v>
      </c>
      <c r="D163" s="206" t="s">
        <v>145</v>
      </c>
      <c r="E163" s="207" t="s">
        <v>238</v>
      </c>
      <c r="F163" s="208" t="s">
        <v>239</v>
      </c>
      <c r="G163" s="209" t="s">
        <v>217</v>
      </c>
      <c r="H163" s="210">
        <v>120.05</v>
      </c>
      <c r="I163" s="211"/>
      <c r="J163" s="212">
        <f>ROUND(I163*H163,2)</f>
        <v>0</v>
      </c>
      <c r="K163" s="208" t="s">
        <v>167</v>
      </c>
      <c r="L163" s="46"/>
      <c r="M163" s="213" t="s">
        <v>19</v>
      </c>
      <c r="N163" s="214" t="s">
        <v>45</v>
      </c>
      <c r="O163" s="86"/>
      <c r="P163" s="215">
        <f>O163*H163</f>
        <v>0</v>
      </c>
      <c r="Q163" s="215">
        <v>0.26021</v>
      </c>
      <c r="R163" s="215">
        <f>Q163*H163</f>
        <v>31.238210499999997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150</v>
      </c>
      <c r="AT163" s="217" t="s">
        <v>145</v>
      </c>
      <c r="AU163" s="217" t="s">
        <v>84</v>
      </c>
      <c r="AY163" s="19" t="s">
        <v>143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82</v>
      </c>
      <c r="BK163" s="218">
        <f>ROUND(I163*H163,2)</f>
        <v>0</v>
      </c>
      <c r="BL163" s="19" t="s">
        <v>150</v>
      </c>
      <c r="BM163" s="217" t="s">
        <v>240</v>
      </c>
    </row>
    <row r="164" s="2" customFormat="1">
      <c r="A164" s="40"/>
      <c r="B164" s="41"/>
      <c r="C164" s="42"/>
      <c r="D164" s="219" t="s">
        <v>152</v>
      </c>
      <c r="E164" s="42"/>
      <c r="F164" s="220" t="s">
        <v>241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152</v>
      </c>
      <c r="AU164" s="19" t="s">
        <v>84</v>
      </c>
    </row>
    <row r="165" s="13" customFormat="1">
      <c r="A165" s="13"/>
      <c r="B165" s="224"/>
      <c r="C165" s="225"/>
      <c r="D165" s="226" t="s">
        <v>154</v>
      </c>
      <c r="E165" s="227" t="s">
        <v>19</v>
      </c>
      <c r="F165" s="228" t="s">
        <v>242</v>
      </c>
      <c r="G165" s="225"/>
      <c r="H165" s="229">
        <v>135.95400000000001</v>
      </c>
      <c r="I165" s="230"/>
      <c r="J165" s="225"/>
      <c r="K165" s="225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154</v>
      </c>
      <c r="AU165" s="235" t="s">
        <v>84</v>
      </c>
      <c r="AV165" s="13" t="s">
        <v>84</v>
      </c>
      <c r="AW165" s="13" t="s">
        <v>33</v>
      </c>
      <c r="AX165" s="13" t="s">
        <v>74</v>
      </c>
      <c r="AY165" s="235" t="s">
        <v>143</v>
      </c>
    </row>
    <row r="166" s="13" customFormat="1">
      <c r="A166" s="13"/>
      <c r="B166" s="224"/>
      <c r="C166" s="225"/>
      <c r="D166" s="226" t="s">
        <v>154</v>
      </c>
      <c r="E166" s="227" t="s">
        <v>19</v>
      </c>
      <c r="F166" s="228" t="s">
        <v>243</v>
      </c>
      <c r="G166" s="225"/>
      <c r="H166" s="229">
        <v>-6.3040000000000003</v>
      </c>
      <c r="I166" s="230"/>
      <c r="J166" s="225"/>
      <c r="K166" s="225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154</v>
      </c>
      <c r="AU166" s="235" t="s">
        <v>84</v>
      </c>
      <c r="AV166" s="13" t="s">
        <v>84</v>
      </c>
      <c r="AW166" s="13" t="s">
        <v>33</v>
      </c>
      <c r="AX166" s="13" t="s">
        <v>74</v>
      </c>
      <c r="AY166" s="235" t="s">
        <v>143</v>
      </c>
    </row>
    <row r="167" s="13" customFormat="1">
      <c r="A167" s="13"/>
      <c r="B167" s="224"/>
      <c r="C167" s="225"/>
      <c r="D167" s="226" t="s">
        <v>154</v>
      </c>
      <c r="E167" s="227" t="s">
        <v>19</v>
      </c>
      <c r="F167" s="228" t="s">
        <v>244</v>
      </c>
      <c r="G167" s="225"/>
      <c r="H167" s="229">
        <v>-9.5999999999999996</v>
      </c>
      <c r="I167" s="230"/>
      <c r="J167" s="225"/>
      <c r="K167" s="225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154</v>
      </c>
      <c r="AU167" s="235" t="s">
        <v>84</v>
      </c>
      <c r="AV167" s="13" t="s">
        <v>84</v>
      </c>
      <c r="AW167" s="13" t="s">
        <v>33</v>
      </c>
      <c r="AX167" s="13" t="s">
        <v>74</v>
      </c>
      <c r="AY167" s="235" t="s">
        <v>143</v>
      </c>
    </row>
    <row r="168" s="14" customFormat="1">
      <c r="A168" s="14"/>
      <c r="B168" s="236"/>
      <c r="C168" s="237"/>
      <c r="D168" s="226" t="s">
        <v>154</v>
      </c>
      <c r="E168" s="238" t="s">
        <v>19</v>
      </c>
      <c r="F168" s="239" t="s">
        <v>156</v>
      </c>
      <c r="G168" s="237"/>
      <c r="H168" s="240">
        <v>120.05000000000001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154</v>
      </c>
      <c r="AU168" s="246" t="s">
        <v>84</v>
      </c>
      <c r="AV168" s="14" t="s">
        <v>150</v>
      </c>
      <c r="AW168" s="14" t="s">
        <v>33</v>
      </c>
      <c r="AX168" s="14" t="s">
        <v>82</v>
      </c>
      <c r="AY168" s="246" t="s">
        <v>143</v>
      </c>
    </row>
    <row r="169" s="2" customFormat="1" ht="24.15" customHeight="1">
      <c r="A169" s="40"/>
      <c r="B169" s="41"/>
      <c r="C169" s="206" t="s">
        <v>245</v>
      </c>
      <c r="D169" s="206" t="s">
        <v>145</v>
      </c>
      <c r="E169" s="207" t="s">
        <v>246</v>
      </c>
      <c r="F169" s="208" t="s">
        <v>247</v>
      </c>
      <c r="G169" s="209" t="s">
        <v>217</v>
      </c>
      <c r="H169" s="210">
        <v>36.673000000000002</v>
      </c>
      <c r="I169" s="211"/>
      <c r="J169" s="212">
        <f>ROUND(I169*H169,2)</f>
        <v>0</v>
      </c>
      <c r="K169" s="208" t="s">
        <v>167</v>
      </c>
      <c r="L169" s="46"/>
      <c r="M169" s="213" t="s">
        <v>19</v>
      </c>
      <c r="N169" s="214" t="s">
        <v>45</v>
      </c>
      <c r="O169" s="86"/>
      <c r="P169" s="215">
        <f>O169*H169</f>
        <v>0</v>
      </c>
      <c r="Q169" s="215">
        <v>0.26905000000000001</v>
      </c>
      <c r="R169" s="215">
        <f>Q169*H169</f>
        <v>9.866870650000001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150</v>
      </c>
      <c r="AT169" s="217" t="s">
        <v>145</v>
      </c>
      <c r="AU169" s="217" t="s">
        <v>84</v>
      </c>
      <c r="AY169" s="19" t="s">
        <v>143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82</v>
      </c>
      <c r="BK169" s="218">
        <f>ROUND(I169*H169,2)</f>
        <v>0</v>
      </c>
      <c r="BL169" s="19" t="s">
        <v>150</v>
      </c>
      <c r="BM169" s="217" t="s">
        <v>248</v>
      </c>
    </row>
    <row r="170" s="2" customFormat="1">
      <c r="A170" s="40"/>
      <c r="B170" s="41"/>
      <c r="C170" s="42"/>
      <c r="D170" s="219" t="s">
        <v>152</v>
      </c>
      <c r="E170" s="42"/>
      <c r="F170" s="220" t="s">
        <v>249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152</v>
      </c>
      <c r="AU170" s="19" t="s">
        <v>84</v>
      </c>
    </row>
    <row r="171" s="13" customFormat="1">
      <c r="A171" s="13"/>
      <c r="B171" s="224"/>
      <c r="C171" s="225"/>
      <c r="D171" s="226" t="s">
        <v>154</v>
      </c>
      <c r="E171" s="227" t="s">
        <v>19</v>
      </c>
      <c r="F171" s="228" t="s">
        <v>250</v>
      </c>
      <c r="G171" s="225"/>
      <c r="H171" s="229">
        <v>36.673000000000002</v>
      </c>
      <c r="I171" s="230"/>
      <c r="J171" s="225"/>
      <c r="K171" s="225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154</v>
      </c>
      <c r="AU171" s="235" t="s">
        <v>84</v>
      </c>
      <c r="AV171" s="13" t="s">
        <v>84</v>
      </c>
      <c r="AW171" s="13" t="s">
        <v>33</v>
      </c>
      <c r="AX171" s="13" t="s">
        <v>74</v>
      </c>
      <c r="AY171" s="235" t="s">
        <v>143</v>
      </c>
    </row>
    <row r="172" s="14" customFormat="1">
      <c r="A172" s="14"/>
      <c r="B172" s="236"/>
      <c r="C172" s="237"/>
      <c r="D172" s="226" t="s">
        <v>154</v>
      </c>
      <c r="E172" s="238" t="s">
        <v>19</v>
      </c>
      <c r="F172" s="239" t="s">
        <v>156</v>
      </c>
      <c r="G172" s="237"/>
      <c r="H172" s="240">
        <v>36.673000000000002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6" t="s">
        <v>154</v>
      </c>
      <c r="AU172" s="246" t="s">
        <v>84</v>
      </c>
      <c r="AV172" s="14" t="s">
        <v>150</v>
      </c>
      <c r="AW172" s="14" t="s">
        <v>33</v>
      </c>
      <c r="AX172" s="14" t="s">
        <v>82</v>
      </c>
      <c r="AY172" s="246" t="s">
        <v>143</v>
      </c>
    </row>
    <row r="173" s="2" customFormat="1" ht="16.5" customHeight="1">
      <c r="A173" s="40"/>
      <c r="B173" s="41"/>
      <c r="C173" s="206" t="s">
        <v>251</v>
      </c>
      <c r="D173" s="206" t="s">
        <v>145</v>
      </c>
      <c r="E173" s="207" t="s">
        <v>252</v>
      </c>
      <c r="F173" s="208" t="s">
        <v>253</v>
      </c>
      <c r="G173" s="209" t="s">
        <v>187</v>
      </c>
      <c r="H173" s="210">
        <v>6.8380000000000001</v>
      </c>
      <c r="I173" s="211"/>
      <c r="J173" s="212">
        <f>ROUND(I173*H173,2)</f>
        <v>0</v>
      </c>
      <c r="K173" s="208" t="s">
        <v>167</v>
      </c>
      <c r="L173" s="46"/>
      <c r="M173" s="213" t="s">
        <v>19</v>
      </c>
      <c r="N173" s="214" t="s">
        <v>45</v>
      </c>
      <c r="O173" s="86"/>
      <c r="P173" s="215">
        <f>O173*H173</f>
        <v>0</v>
      </c>
      <c r="Q173" s="215">
        <v>1.0900000000000001</v>
      </c>
      <c r="R173" s="215">
        <f>Q173*H173</f>
        <v>7.4534200000000004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150</v>
      </c>
      <c r="AT173" s="217" t="s">
        <v>145</v>
      </c>
      <c r="AU173" s="217" t="s">
        <v>84</v>
      </c>
      <c r="AY173" s="19" t="s">
        <v>143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82</v>
      </c>
      <c r="BK173" s="218">
        <f>ROUND(I173*H173,2)</f>
        <v>0</v>
      </c>
      <c r="BL173" s="19" t="s">
        <v>150</v>
      </c>
      <c r="BM173" s="217" t="s">
        <v>254</v>
      </c>
    </row>
    <row r="174" s="2" customFormat="1">
      <c r="A174" s="40"/>
      <c r="B174" s="41"/>
      <c r="C174" s="42"/>
      <c r="D174" s="219" t="s">
        <v>152</v>
      </c>
      <c r="E174" s="42"/>
      <c r="F174" s="220" t="s">
        <v>255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152</v>
      </c>
      <c r="AU174" s="19" t="s">
        <v>84</v>
      </c>
    </row>
    <row r="175" s="15" customFormat="1">
      <c r="A175" s="15"/>
      <c r="B175" s="247"/>
      <c r="C175" s="248"/>
      <c r="D175" s="226" t="s">
        <v>154</v>
      </c>
      <c r="E175" s="249" t="s">
        <v>19</v>
      </c>
      <c r="F175" s="250" t="s">
        <v>256</v>
      </c>
      <c r="G175" s="248"/>
      <c r="H175" s="249" t="s">
        <v>19</v>
      </c>
      <c r="I175" s="251"/>
      <c r="J175" s="248"/>
      <c r="K175" s="248"/>
      <c r="L175" s="252"/>
      <c r="M175" s="253"/>
      <c r="N175" s="254"/>
      <c r="O175" s="254"/>
      <c r="P175" s="254"/>
      <c r="Q175" s="254"/>
      <c r="R175" s="254"/>
      <c r="S175" s="254"/>
      <c r="T175" s="25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6" t="s">
        <v>154</v>
      </c>
      <c r="AU175" s="256" t="s">
        <v>84</v>
      </c>
      <c r="AV175" s="15" t="s">
        <v>82</v>
      </c>
      <c r="AW175" s="15" t="s">
        <v>33</v>
      </c>
      <c r="AX175" s="15" t="s">
        <v>74</v>
      </c>
      <c r="AY175" s="256" t="s">
        <v>143</v>
      </c>
    </row>
    <row r="176" s="15" customFormat="1">
      <c r="A176" s="15"/>
      <c r="B176" s="247"/>
      <c r="C176" s="248"/>
      <c r="D176" s="226" t="s">
        <v>154</v>
      </c>
      <c r="E176" s="249" t="s">
        <v>19</v>
      </c>
      <c r="F176" s="250" t="s">
        <v>257</v>
      </c>
      <c r="G176" s="248"/>
      <c r="H176" s="249" t="s">
        <v>19</v>
      </c>
      <c r="I176" s="251"/>
      <c r="J176" s="248"/>
      <c r="K176" s="248"/>
      <c r="L176" s="252"/>
      <c r="M176" s="253"/>
      <c r="N176" s="254"/>
      <c r="O176" s="254"/>
      <c r="P176" s="254"/>
      <c r="Q176" s="254"/>
      <c r="R176" s="254"/>
      <c r="S176" s="254"/>
      <c r="T176" s="25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6" t="s">
        <v>154</v>
      </c>
      <c r="AU176" s="256" t="s">
        <v>84</v>
      </c>
      <c r="AV176" s="15" t="s">
        <v>82</v>
      </c>
      <c r="AW176" s="15" t="s">
        <v>33</v>
      </c>
      <c r="AX176" s="15" t="s">
        <v>74</v>
      </c>
      <c r="AY176" s="256" t="s">
        <v>143</v>
      </c>
    </row>
    <row r="177" s="15" customFormat="1">
      <c r="A177" s="15"/>
      <c r="B177" s="247"/>
      <c r="C177" s="248"/>
      <c r="D177" s="226" t="s">
        <v>154</v>
      </c>
      <c r="E177" s="249" t="s">
        <v>19</v>
      </c>
      <c r="F177" s="250" t="s">
        <v>258</v>
      </c>
      <c r="G177" s="248"/>
      <c r="H177" s="249" t="s">
        <v>19</v>
      </c>
      <c r="I177" s="251"/>
      <c r="J177" s="248"/>
      <c r="K177" s="248"/>
      <c r="L177" s="252"/>
      <c r="M177" s="253"/>
      <c r="N177" s="254"/>
      <c r="O177" s="254"/>
      <c r="P177" s="254"/>
      <c r="Q177" s="254"/>
      <c r="R177" s="254"/>
      <c r="S177" s="254"/>
      <c r="T177" s="25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6" t="s">
        <v>154</v>
      </c>
      <c r="AU177" s="256" t="s">
        <v>84</v>
      </c>
      <c r="AV177" s="15" t="s">
        <v>82</v>
      </c>
      <c r="AW177" s="15" t="s">
        <v>33</v>
      </c>
      <c r="AX177" s="15" t="s">
        <v>74</v>
      </c>
      <c r="AY177" s="256" t="s">
        <v>143</v>
      </c>
    </row>
    <row r="178" s="13" customFormat="1">
      <c r="A178" s="13"/>
      <c r="B178" s="224"/>
      <c r="C178" s="225"/>
      <c r="D178" s="226" t="s">
        <v>154</v>
      </c>
      <c r="E178" s="227" t="s">
        <v>19</v>
      </c>
      <c r="F178" s="228" t="s">
        <v>259</v>
      </c>
      <c r="G178" s="225"/>
      <c r="H178" s="229">
        <v>2.266</v>
      </c>
      <c r="I178" s="230"/>
      <c r="J178" s="225"/>
      <c r="K178" s="225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154</v>
      </c>
      <c r="AU178" s="235" t="s">
        <v>84</v>
      </c>
      <c r="AV178" s="13" t="s">
        <v>84</v>
      </c>
      <c r="AW178" s="13" t="s">
        <v>33</v>
      </c>
      <c r="AX178" s="13" t="s">
        <v>74</v>
      </c>
      <c r="AY178" s="235" t="s">
        <v>143</v>
      </c>
    </row>
    <row r="179" s="15" customFormat="1">
      <c r="A179" s="15"/>
      <c r="B179" s="247"/>
      <c r="C179" s="248"/>
      <c r="D179" s="226" t="s">
        <v>154</v>
      </c>
      <c r="E179" s="249" t="s">
        <v>19</v>
      </c>
      <c r="F179" s="250" t="s">
        <v>260</v>
      </c>
      <c r="G179" s="248"/>
      <c r="H179" s="249" t="s">
        <v>19</v>
      </c>
      <c r="I179" s="251"/>
      <c r="J179" s="248"/>
      <c r="K179" s="248"/>
      <c r="L179" s="252"/>
      <c r="M179" s="253"/>
      <c r="N179" s="254"/>
      <c r="O179" s="254"/>
      <c r="P179" s="254"/>
      <c r="Q179" s="254"/>
      <c r="R179" s="254"/>
      <c r="S179" s="254"/>
      <c r="T179" s="25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6" t="s">
        <v>154</v>
      </c>
      <c r="AU179" s="256" t="s">
        <v>84</v>
      </c>
      <c r="AV179" s="15" t="s">
        <v>82</v>
      </c>
      <c r="AW179" s="15" t="s">
        <v>33</v>
      </c>
      <c r="AX179" s="15" t="s">
        <v>74</v>
      </c>
      <c r="AY179" s="256" t="s">
        <v>143</v>
      </c>
    </row>
    <row r="180" s="13" customFormat="1">
      <c r="A180" s="13"/>
      <c r="B180" s="224"/>
      <c r="C180" s="225"/>
      <c r="D180" s="226" t="s">
        <v>154</v>
      </c>
      <c r="E180" s="227" t="s">
        <v>19</v>
      </c>
      <c r="F180" s="228" t="s">
        <v>261</v>
      </c>
      <c r="G180" s="225"/>
      <c r="H180" s="229">
        <v>0.27100000000000002</v>
      </c>
      <c r="I180" s="230"/>
      <c r="J180" s="225"/>
      <c r="K180" s="225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154</v>
      </c>
      <c r="AU180" s="235" t="s">
        <v>84</v>
      </c>
      <c r="AV180" s="13" t="s">
        <v>84</v>
      </c>
      <c r="AW180" s="13" t="s">
        <v>33</v>
      </c>
      <c r="AX180" s="13" t="s">
        <v>74</v>
      </c>
      <c r="AY180" s="235" t="s">
        <v>143</v>
      </c>
    </row>
    <row r="181" s="15" customFormat="1">
      <c r="A181" s="15"/>
      <c r="B181" s="247"/>
      <c r="C181" s="248"/>
      <c r="D181" s="226" t="s">
        <v>154</v>
      </c>
      <c r="E181" s="249" t="s">
        <v>19</v>
      </c>
      <c r="F181" s="250" t="s">
        <v>262</v>
      </c>
      <c r="G181" s="248"/>
      <c r="H181" s="249" t="s">
        <v>19</v>
      </c>
      <c r="I181" s="251"/>
      <c r="J181" s="248"/>
      <c r="K181" s="248"/>
      <c r="L181" s="252"/>
      <c r="M181" s="253"/>
      <c r="N181" s="254"/>
      <c r="O181" s="254"/>
      <c r="P181" s="254"/>
      <c r="Q181" s="254"/>
      <c r="R181" s="254"/>
      <c r="S181" s="254"/>
      <c r="T181" s="25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6" t="s">
        <v>154</v>
      </c>
      <c r="AU181" s="256" t="s">
        <v>84</v>
      </c>
      <c r="AV181" s="15" t="s">
        <v>82</v>
      </c>
      <c r="AW181" s="15" t="s">
        <v>33</v>
      </c>
      <c r="AX181" s="15" t="s">
        <v>74</v>
      </c>
      <c r="AY181" s="256" t="s">
        <v>143</v>
      </c>
    </row>
    <row r="182" s="15" customFormat="1">
      <c r="A182" s="15"/>
      <c r="B182" s="247"/>
      <c r="C182" s="248"/>
      <c r="D182" s="226" t="s">
        <v>154</v>
      </c>
      <c r="E182" s="249" t="s">
        <v>19</v>
      </c>
      <c r="F182" s="250" t="s">
        <v>263</v>
      </c>
      <c r="G182" s="248"/>
      <c r="H182" s="249" t="s">
        <v>19</v>
      </c>
      <c r="I182" s="251"/>
      <c r="J182" s="248"/>
      <c r="K182" s="248"/>
      <c r="L182" s="252"/>
      <c r="M182" s="253"/>
      <c r="N182" s="254"/>
      <c r="O182" s="254"/>
      <c r="P182" s="254"/>
      <c r="Q182" s="254"/>
      <c r="R182" s="254"/>
      <c r="S182" s="254"/>
      <c r="T182" s="25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6" t="s">
        <v>154</v>
      </c>
      <c r="AU182" s="256" t="s">
        <v>84</v>
      </c>
      <c r="AV182" s="15" t="s">
        <v>82</v>
      </c>
      <c r="AW182" s="15" t="s">
        <v>33</v>
      </c>
      <c r="AX182" s="15" t="s">
        <v>74</v>
      </c>
      <c r="AY182" s="256" t="s">
        <v>143</v>
      </c>
    </row>
    <row r="183" s="13" customFormat="1">
      <c r="A183" s="13"/>
      <c r="B183" s="224"/>
      <c r="C183" s="225"/>
      <c r="D183" s="226" t="s">
        <v>154</v>
      </c>
      <c r="E183" s="227" t="s">
        <v>19</v>
      </c>
      <c r="F183" s="228" t="s">
        <v>264</v>
      </c>
      <c r="G183" s="225"/>
      <c r="H183" s="229">
        <v>3.0259999999999998</v>
      </c>
      <c r="I183" s="230"/>
      <c r="J183" s="225"/>
      <c r="K183" s="225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154</v>
      </c>
      <c r="AU183" s="235" t="s">
        <v>84</v>
      </c>
      <c r="AV183" s="13" t="s">
        <v>84</v>
      </c>
      <c r="AW183" s="13" t="s">
        <v>33</v>
      </c>
      <c r="AX183" s="13" t="s">
        <v>74</v>
      </c>
      <c r="AY183" s="235" t="s">
        <v>143</v>
      </c>
    </row>
    <row r="184" s="15" customFormat="1">
      <c r="A184" s="15"/>
      <c r="B184" s="247"/>
      <c r="C184" s="248"/>
      <c r="D184" s="226" t="s">
        <v>154</v>
      </c>
      <c r="E184" s="249" t="s">
        <v>19</v>
      </c>
      <c r="F184" s="250" t="s">
        <v>265</v>
      </c>
      <c r="G184" s="248"/>
      <c r="H184" s="249" t="s">
        <v>19</v>
      </c>
      <c r="I184" s="251"/>
      <c r="J184" s="248"/>
      <c r="K184" s="248"/>
      <c r="L184" s="252"/>
      <c r="M184" s="253"/>
      <c r="N184" s="254"/>
      <c r="O184" s="254"/>
      <c r="P184" s="254"/>
      <c r="Q184" s="254"/>
      <c r="R184" s="254"/>
      <c r="S184" s="254"/>
      <c r="T184" s="25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6" t="s">
        <v>154</v>
      </c>
      <c r="AU184" s="256" t="s">
        <v>84</v>
      </c>
      <c r="AV184" s="15" t="s">
        <v>82</v>
      </c>
      <c r="AW184" s="15" t="s">
        <v>33</v>
      </c>
      <c r="AX184" s="15" t="s">
        <v>74</v>
      </c>
      <c r="AY184" s="256" t="s">
        <v>143</v>
      </c>
    </row>
    <row r="185" s="15" customFormat="1">
      <c r="A185" s="15"/>
      <c r="B185" s="247"/>
      <c r="C185" s="248"/>
      <c r="D185" s="226" t="s">
        <v>154</v>
      </c>
      <c r="E185" s="249" t="s">
        <v>19</v>
      </c>
      <c r="F185" s="250" t="s">
        <v>266</v>
      </c>
      <c r="G185" s="248"/>
      <c r="H185" s="249" t="s">
        <v>19</v>
      </c>
      <c r="I185" s="251"/>
      <c r="J185" s="248"/>
      <c r="K185" s="248"/>
      <c r="L185" s="252"/>
      <c r="M185" s="253"/>
      <c r="N185" s="254"/>
      <c r="O185" s="254"/>
      <c r="P185" s="254"/>
      <c r="Q185" s="254"/>
      <c r="R185" s="254"/>
      <c r="S185" s="254"/>
      <c r="T185" s="25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6" t="s">
        <v>154</v>
      </c>
      <c r="AU185" s="256" t="s">
        <v>84</v>
      </c>
      <c r="AV185" s="15" t="s">
        <v>82</v>
      </c>
      <c r="AW185" s="15" t="s">
        <v>33</v>
      </c>
      <c r="AX185" s="15" t="s">
        <v>74</v>
      </c>
      <c r="AY185" s="256" t="s">
        <v>143</v>
      </c>
    </row>
    <row r="186" s="13" customFormat="1">
      <c r="A186" s="13"/>
      <c r="B186" s="224"/>
      <c r="C186" s="225"/>
      <c r="D186" s="226" t="s">
        <v>154</v>
      </c>
      <c r="E186" s="227" t="s">
        <v>19</v>
      </c>
      <c r="F186" s="228" t="s">
        <v>267</v>
      </c>
      <c r="G186" s="225"/>
      <c r="H186" s="229">
        <v>0.33100000000000002</v>
      </c>
      <c r="I186" s="230"/>
      <c r="J186" s="225"/>
      <c r="K186" s="225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154</v>
      </c>
      <c r="AU186" s="235" t="s">
        <v>84</v>
      </c>
      <c r="AV186" s="13" t="s">
        <v>84</v>
      </c>
      <c r="AW186" s="13" t="s">
        <v>33</v>
      </c>
      <c r="AX186" s="13" t="s">
        <v>74</v>
      </c>
      <c r="AY186" s="235" t="s">
        <v>143</v>
      </c>
    </row>
    <row r="187" s="15" customFormat="1">
      <c r="A187" s="15"/>
      <c r="B187" s="247"/>
      <c r="C187" s="248"/>
      <c r="D187" s="226" t="s">
        <v>154</v>
      </c>
      <c r="E187" s="249" t="s">
        <v>19</v>
      </c>
      <c r="F187" s="250" t="s">
        <v>268</v>
      </c>
      <c r="G187" s="248"/>
      <c r="H187" s="249" t="s">
        <v>19</v>
      </c>
      <c r="I187" s="251"/>
      <c r="J187" s="248"/>
      <c r="K187" s="248"/>
      <c r="L187" s="252"/>
      <c r="M187" s="253"/>
      <c r="N187" s="254"/>
      <c r="O187" s="254"/>
      <c r="P187" s="254"/>
      <c r="Q187" s="254"/>
      <c r="R187" s="254"/>
      <c r="S187" s="254"/>
      <c r="T187" s="25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6" t="s">
        <v>154</v>
      </c>
      <c r="AU187" s="256" t="s">
        <v>84</v>
      </c>
      <c r="AV187" s="15" t="s">
        <v>82</v>
      </c>
      <c r="AW187" s="15" t="s">
        <v>33</v>
      </c>
      <c r="AX187" s="15" t="s">
        <v>74</v>
      </c>
      <c r="AY187" s="256" t="s">
        <v>143</v>
      </c>
    </row>
    <row r="188" s="13" customFormat="1">
      <c r="A188" s="13"/>
      <c r="B188" s="224"/>
      <c r="C188" s="225"/>
      <c r="D188" s="226" t="s">
        <v>154</v>
      </c>
      <c r="E188" s="227" t="s">
        <v>19</v>
      </c>
      <c r="F188" s="228" t="s">
        <v>269</v>
      </c>
      <c r="G188" s="225"/>
      <c r="H188" s="229">
        <v>0.94399999999999995</v>
      </c>
      <c r="I188" s="230"/>
      <c r="J188" s="225"/>
      <c r="K188" s="225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154</v>
      </c>
      <c r="AU188" s="235" t="s">
        <v>84</v>
      </c>
      <c r="AV188" s="13" t="s">
        <v>84</v>
      </c>
      <c r="AW188" s="13" t="s">
        <v>33</v>
      </c>
      <c r="AX188" s="13" t="s">
        <v>74</v>
      </c>
      <c r="AY188" s="235" t="s">
        <v>143</v>
      </c>
    </row>
    <row r="189" s="14" customFormat="1">
      <c r="A189" s="14"/>
      <c r="B189" s="236"/>
      <c r="C189" s="237"/>
      <c r="D189" s="226" t="s">
        <v>154</v>
      </c>
      <c r="E189" s="238" t="s">
        <v>19</v>
      </c>
      <c r="F189" s="239" t="s">
        <v>156</v>
      </c>
      <c r="G189" s="237"/>
      <c r="H189" s="240">
        <v>6.8380000000000001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6" t="s">
        <v>154</v>
      </c>
      <c r="AU189" s="246" t="s">
        <v>84</v>
      </c>
      <c r="AV189" s="14" t="s">
        <v>150</v>
      </c>
      <c r="AW189" s="14" t="s">
        <v>33</v>
      </c>
      <c r="AX189" s="14" t="s">
        <v>82</v>
      </c>
      <c r="AY189" s="246" t="s">
        <v>143</v>
      </c>
    </row>
    <row r="190" s="2" customFormat="1" ht="24.15" customHeight="1">
      <c r="A190" s="40"/>
      <c r="B190" s="41"/>
      <c r="C190" s="206" t="s">
        <v>270</v>
      </c>
      <c r="D190" s="206" t="s">
        <v>145</v>
      </c>
      <c r="E190" s="207" t="s">
        <v>271</v>
      </c>
      <c r="F190" s="208" t="s">
        <v>272</v>
      </c>
      <c r="G190" s="209" t="s">
        <v>217</v>
      </c>
      <c r="H190" s="210">
        <v>34.006999999999998</v>
      </c>
      <c r="I190" s="211"/>
      <c r="J190" s="212">
        <f>ROUND(I190*H190,2)</f>
        <v>0</v>
      </c>
      <c r="K190" s="208" t="s">
        <v>167</v>
      </c>
      <c r="L190" s="46"/>
      <c r="M190" s="213" t="s">
        <v>19</v>
      </c>
      <c r="N190" s="214" t="s">
        <v>45</v>
      </c>
      <c r="O190" s="86"/>
      <c r="P190" s="215">
        <f>O190*H190</f>
        <v>0</v>
      </c>
      <c r="Q190" s="215">
        <v>0.044339999999999997</v>
      </c>
      <c r="R190" s="215">
        <f>Q190*H190</f>
        <v>1.5078703799999997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150</v>
      </c>
      <c r="AT190" s="217" t="s">
        <v>145</v>
      </c>
      <c r="AU190" s="217" t="s">
        <v>84</v>
      </c>
      <c r="AY190" s="19" t="s">
        <v>143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82</v>
      </c>
      <c r="BK190" s="218">
        <f>ROUND(I190*H190,2)</f>
        <v>0</v>
      </c>
      <c r="BL190" s="19" t="s">
        <v>150</v>
      </c>
      <c r="BM190" s="217" t="s">
        <v>273</v>
      </c>
    </row>
    <row r="191" s="2" customFormat="1">
      <c r="A191" s="40"/>
      <c r="B191" s="41"/>
      <c r="C191" s="42"/>
      <c r="D191" s="219" t="s">
        <v>152</v>
      </c>
      <c r="E191" s="42"/>
      <c r="F191" s="220" t="s">
        <v>274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152</v>
      </c>
      <c r="AU191" s="19" t="s">
        <v>84</v>
      </c>
    </row>
    <row r="192" s="13" customFormat="1">
      <c r="A192" s="13"/>
      <c r="B192" s="224"/>
      <c r="C192" s="225"/>
      <c r="D192" s="226" t="s">
        <v>154</v>
      </c>
      <c r="E192" s="227" t="s">
        <v>19</v>
      </c>
      <c r="F192" s="228" t="s">
        <v>275</v>
      </c>
      <c r="G192" s="225"/>
      <c r="H192" s="229">
        <v>21.439</v>
      </c>
      <c r="I192" s="230"/>
      <c r="J192" s="225"/>
      <c r="K192" s="225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154</v>
      </c>
      <c r="AU192" s="235" t="s">
        <v>84</v>
      </c>
      <c r="AV192" s="13" t="s">
        <v>84</v>
      </c>
      <c r="AW192" s="13" t="s">
        <v>33</v>
      </c>
      <c r="AX192" s="13" t="s">
        <v>74</v>
      </c>
      <c r="AY192" s="235" t="s">
        <v>143</v>
      </c>
    </row>
    <row r="193" s="13" customFormat="1">
      <c r="A193" s="13"/>
      <c r="B193" s="224"/>
      <c r="C193" s="225"/>
      <c r="D193" s="226" t="s">
        <v>154</v>
      </c>
      <c r="E193" s="227" t="s">
        <v>19</v>
      </c>
      <c r="F193" s="228" t="s">
        <v>276</v>
      </c>
      <c r="G193" s="225"/>
      <c r="H193" s="229">
        <v>12.568</v>
      </c>
      <c r="I193" s="230"/>
      <c r="J193" s="225"/>
      <c r="K193" s="225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154</v>
      </c>
      <c r="AU193" s="235" t="s">
        <v>84</v>
      </c>
      <c r="AV193" s="13" t="s">
        <v>84</v>
      </c>
      <c r="AW193" s="13" t="s">
        <v>33</v>
      </c>
      <c r="AX193" s="13" t="s">
        <v>74</v>
      </c>
      <c r="AY193" s="235" t="s">
        <v>143</v>
      </c>
    </row>
    <row r="194" s="14" customFormat="1">
      <c r="A194" s="14"/>
      <c r="B194" s="236"/>
      <c r="C194" s="237"/>
      <c r="D194" s="226" t="s">
        <v>154</v>
      </c>
      <c r="E194" s="238" t="s">
        <v>19</v>
      </c>
      <c r="F194" s="239" t="s">
        <v>156</v>
      </c>
      <c r="G194" s="237"/>
      <c r="H194" s="240">
        <v>34.006999999999998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6" t="s">
        <v>154</v>
      </c>
      <c r="AU194" s="246" t="s">
        <v>84</v>
      </c>
      <c r="AV194" s="14" t="s">
        <v>150</v>
      </c>
      <c r="AW194" s="14" t="s">
        <v>33</v>
      </c>
      <c r="AX194" s="14" t="s">
        <v>82</v>
      </c>
      <c r="AY194" s="246" t="s">
        <v>143</v>
      </c>
    </row>
    <row r="195" s="2" customFormat="1" ht="16.5" customHeight="1">
      <c r="A195" s="40"/>
      <c r="B195" s="41"/>
      <c r="C195" s="206" t="s">
        <v>277</v>
      </c>
      <c r="D195" s="206" t="s">
        <v>145</v>
      </c>
      <c r="E195" s="207" t="s">
        <v>278</v>
      </c>
      <c r="F195" s="208" t="s">
        <v>279</v>
      </c>
      <c r="G195" s="209" t="s">
        <v>280</v>
      </c>
      <c r="H195" s="210">
        <v>32.609999999999999</v>
      </c>
      <c r="I195" s="211"/>
      <c r="J195" s="212">
        <f>ROUND(I195*H195,2)</f>
        <v>0</v>
      </c>
      <c r="K195" s="208" t="s">
        <v>19</v>
      </c>
      <c r="L195" s="46"/>
      <c r="M195" s="213" t="s">
        <v>19</v>
      </c>
      <c r="N195" s="214" t="s">
        <v>45</v>
      </c>
      <c r="O195" s="86"/>
      <c r="P195" s="215">
        <f>O195*H195</f>
        <v>0</v>
      </c>
      <c r="Q195" s="215">
        <v>0.00012999999999999999</v>
      </c>
      <c r="R195" s="215">
        <f>Q195*H195</f>
        <v>0.0042392999999999997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150</v>
      </c>
      <c r="AT195" s="217" t="s">
        <v>145</v>
      </c>
      <c r="AU195" s="217" t="s">
        <v>84</v>
      </c>
      <c r="AY195" s="19" t="s">
        <v>143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82</v>
      </c>
      <c r="BK195" s="218">
        <f>ROUND(I195*H195,2)</f>
        <v>0</v>
      </c>
      <c r="BL195" s="19" t="s">
        <v>150</v>
      </c>
      <c r="BM195" s="217" t="s">
        <v>281</v>
      </c>
    </row>
    <row r="196" s="13" customFormat="1">
      <c r="A196" s="13"/>
      <c r="B196" s="224"/>
      <c r="C196" s="225"/>
      <c r="D196" s="226" t="s">
        <v>154</v>
      </c>
      <c r="E196" s="227" t="s">
        <v>19</v>
      </c>
      <c r="F196" s="228" t="s">
        <v>282</v>
      </c>
      <c r="G196" s="225"/>
      <c r="H196" s="229">
        <v>8.4100000000000001</v>
      </c>
      <c r="I196" s="230"/>
      <c r="J196" s="225"/>
      <c r="K196" s="225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154</v>
      </c>
      <c r="AU196" s="235" t="s">
        <v>84</v>
      </c>
      <c r="AV196" s="13" t="s">
        <v>84</v>
      </c>
      <c r="AW196" s="13" t="s">
        <v>33</v>
      </c>
      <c r="AX196" s="13" t="s">
        <v>74</v>
      </c>
      <c r="AY196" s="235" t="s">
        <v>143</v>
      </c>
    </row>
    <row r="197" s="13" customFormat="1">
      <c r="A197" s="13"/>
      <c r="B197" s="224"/>
      <c r="C197" s="225"/>
      <c r="D197" s="226" t="s">
        <v>154</v>
      </c>
      <c r="E197" s="227" t="s">
        <v>19</v>
      </c>
      <c r="F197" s="228" t="s">
        <v>283</v>
      </c>
      <c r="G197" s="225"/>
      <c r="H197" s="229">
        <v>18</v>
      </c>
      <c r="I197" s="230"/>
      <c r="J197" s="225"/>
      <c r="K197" s="225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154</v>
      </c>
      <c r="AU197" s="235" t="s">
        <v>84</v>
      </c>
      <c r="AV197" s="13" t="s">
        <v>84</v>
      </c>
      <c r="AW197" s="13" t="s">
        <v>33</v>
      </c>
      <c r="AX197" s="13" t="s">
        <v>74</v>
      </c>
      <c r="AY197" s="235" t="s">
        <v>143</v>
      </c>
    </row>
    <row r="198" s="13" customFormat="1">
      <c r="A198" s="13"/>
      <c r="B198" s="224"/>
      <c r="C198" s="225"/>
      <c r="D198" s="226" t="s">
        <v>154</v>
      </c>
      <c r="E198" s="227" t="s">
        <v>19</v>
      </c>
      <c r="F198" s="228" t="s">
        <v>284</v>
      </c>
      <c r="G198" s="225"/>
      <c r="H198" s="229">
        <v>6.2000000000000002</v>
      </c>
      <c r="I198" s="230"/>
      <c r="J198" s="225"/>
      <c r="K198" s="225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154</v>
      </c>
      <c r="AU198" s="235" t="s">
        <v>84</v>
      </c>
      <c r="AV198" s="13" t="s">
        <v>84</v>
      </c>
      <c r="AW198" s="13" t="s">
        <v>33</v>
      </c>
      <c r="AX198" s="13" t="s">
        <v>74</v>
      </c>
      <c r="AY198" s="235" t="s">
        <v>143</v>
      </c>
    </row>
    <row r="199" s="14" customFormat="1">
      <c r="A199" s="14"/>
      <c r="B199" s="236"/>
      <c r="C199" s="237"/>
      <c r="D199" s="226" t="s">
        <v>154</v>
      </c>
      <c r="E199" s="238" t="s">
        <v>19</v>
      </c>
      <c r="F199" s="239" t="s">
        <v>156</v>
      </c>
      <c r="G199" s="237"/>
      <c r="H199" s="240">
        <v>32.609999999999999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6" t="s">
        <v>154</v>
      </c>
      <c r="AU199" s="246" t="s">
        <v>84</v>
      </c>
      <c r="AV199" s="14" t="s">
        <v>150</v>
      </c>
      <c r="AW199" s="14" t="s">
        <v>33</v>
      </c>
      <c r="AX199" s="14" t="s">
        <v>82</v>
      </c>
      <c r="AY199" s="246" t="s">
        <v>143</v>
      </c>
    </row>
    <row r="200" s="2" customFormat="1" ht="16.5" customHeight="1">
      <c r="A200" s="40"/>
      <c r="B200" s="41"/>
      <c r="C200" s="206" t="s">
        <v>7</v>
      </c>
      <c r="D200" s="206" t="s">
        <v>145</v>
      </c>
      <c r="E200" s="207" t="s">
        <v>285</v>
      </c>
      <c r="F200" s="208" t="s">
        <v>286</v>
      </c>
      <c r="G200" s="209" t="s">
        <v>217</v>
      </c>
      <c r="H200" s="210">
        <v>25.312000000000001</v>
      </c>
      <c r="I200" s="211"/>
      <c r="J200" s="212">
        <f>ROUND(I200*H200,2)</f>
        <v>0</v>
      </c>
      <c r="K200" s="208" t="s">
        <v>19</v>
      </c>
      <c r="L200" s="46"/>
      <c r="M200" s="213" t="s">
        <v>19</v>
      </c>
      <c r="N200" s="214" t="s">
        <v>45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150</v>
      </c>
      <c r="AT200" s="217" t="s">
        <v>145</v>
      </c>
      <c r="AU200" s="217" t="s">
        <v>84</v>
      </c>
      <c r="AY200" s="19" t="s">
        <v>143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82</v>
      </c>
      <c r="BK200" s="218">
        <f>ROUND(I200*H200,2)</f>
        <v>0</v>
      </c>
      <c r="BL200" s="19" t="s">
        <v>150</v>
      </c>
      <c r="BM200" s="217" t="s">
        <v>287</v>
      </c>
    </row>
    <row r="201" s="13" customFormat="1">
      <c r="A201" s="13"/>
      <c r="B201" s="224"/>
      <c r="C201" s="225"/>
      <c r="D201" s="226" t="s">
        <v>154</v>
      </c>
      <c r="E201" s="227" t="s">
        <v>19</v>
      </c>
      <c r="F201" s="228" t="s">
        <v>288</v>
      </c>
      <c r="G201" s="225"/>
      <c r="H201" s="229">
        <v>12.300000000000001</v>
      </c>
      <c r="I201" s="230"/>
      <c r="J201" s="225"/>
      <c r="K201" s="225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154</v>
      </c>
      <c r="AU201" s="235" t="s">
        <v>84</v>
      </c>
      <c r="AV201" s="13" t="s">
        <v>84</v>
      </c>
      <c r="AW201" s="13" t="s">
        <v>33</v>
      </c>
      <c r="AX201" s="13" t="s">
        <v>74</v>
      </c>
      <c r="AY201" s="235" t="s">
        <v>143</v>
      </c>
    </row>
    <row r="202" s="13" customFormat="1">
      <c r="A202" s="13"/>
      <c r="B202" s="224"/>
      <c r="C202" s="225"/>
      <c r="D202" s="226" t="s">
        <v>154</v>
      </c>
      <c r="E202" s="227" t="s">
        <v>19</v>
      </c>
      <c r="F202" s="228" t="s">
        <v>289</v>
      </c>
      <c r="G202" s="225"/>
      <c r="H202" s="229">
        <v>8.0999999999999996</v>
      </c>
      <c r="I202" s="230"/>
      <c r="J202" s="225"/>
      <c r="K202" s="225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154</v>
      </c>
      <c r="AU202" s="235" t="s">
        <v>84</v>
      </c>
      <c r="AV202" s="13" t="s">
        <v>84</v>
      </c>
      <c r="AW202" s="13" t="s">
        <v>33</v>
      </c>
      <c r="AX202" s="13" t="s">
        <v>74</v>
      </c>
      <c r="AY202" s="235" t="s">
        <v>143</v>
      </c>
    </row>
    <row r="203" s="13" customFormat="1">
      <c r="A203" s="13"/>
      <c r="B203" s="224"/>
      <c r="C203" s="225"/>
      <c r="D203" s="226" t="s">
        <v>154</v>
      </c>
      <c r="E203" s="227" t="s">
        <v>19</v>
      </c>
      <c r="F203" s="228" t="s">
        <v>290</v>
      </c>
      <c r="G203" s="225"/>
      <c r="H203" s="229">
        <v>2.5249999999999999</v>
      </c>
      <c r="I203" s="230"/>
      <c r="J203" s="225"/>
      <c r="K203" s="225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154</v>
      </c>
      <c r="AU203" s="235" t="s">
        <v>84</v>
      </c>
      <c r="AV203" s="13" t="s">
        <v>84</v>
      </c>
      <c r="AW203" s="13" t="s">
        <v>33</v>
      </c>
      <c r="AX203" s="13" t="s">
        <v>74</v>
      </c>
      <c r="AY203" s="235" t="s">
        <v>143</v>
      </c>
    </row>
    <row r="204" s="13" customFormat="1">
      <c r="A204" s="13"/>
      <c r="B204" s="224"/>
      <c r="C204" s="225"/>
      <c r="D204" s="226" t="s">
        <v>154</v>
      </c>
      <c r="E204" s="227" t="s">
        <v>19</v>
      </c>
      <c r="F204" s="228" t="s">
        <v>291</v>
      </c>
      <c r="G204" s="225"/>
      <c r="H204" s="229">
        <v>2.387</v>
      </c>
      <c r="I204" s="230"/>
      <c r="J204" s="225"/>
      <c r="K204" s="225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154</v>
      </c>
      <c r="AU204" s="235" t="s">
        <v>84</v>
      </c>
      <c r="AV204" s="13" t="s">
        <v>84</v>
      </c>
      <c r="AW204" s="13" t="s">
        <v>33</v>
      </c>
      <c r="AX204" s="13" t="s">
        <v>74</v>
      </c>
      <c r="AY204" s="235" t="s">
        <v>143</v>
      </c>
    </row>
    <row r="205" s="14" customFormat="1">
      <c r="A205" s="14"/>
      <c r="B205" s="236"/>
      <c r="C205" s="237"/>
      <c r="D205" s="226" t="s">
        <v>154</v>
      </c>
      <c r="E205" s="238" t="s">
        <v>19</v>
      </c>
      <c r="F205" s="239" t="s">
        <v>156</v>
      </c>
      <c r="G205" s="237"/>
      <c r="H205" s="240">
        <v>25.311999999999998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6" t="s">
        <v>154</v>
      </c>
      <c r="AU205" s="246" t="s">
        <v>84</v>
      </c>
      <c r="AV205" s="14" t="s">
        <v>150</v>
      </c>
      <c r="AW205" s="14" t="s">
        <v>33</v>
      </c>
      <c r="AX205" s="14" t="s">
        <v>82</v>
      </c>
      <c r="AY205" s="246" t="s">
        <v>143</v>
      </c>
    </row>
    <row r="206" s="12" customFormat="1" ht="22.8" customHeight="1">
      <c r="A206" s="12"/>
      <c r="B206" s="190"/>
      <c r="C206" s="191"/>
      <c r="D206" s="192" t="s">
        <v>73</v>
      </c>
      <c r="E206" s="204" t="s">
        <v>150</v>
      </c>
      <c r="F206" s="204" t="s">
        <v>292</v>
      </c>
      <c r="G206" s="191"/>
      <c r="H206" s="191"/>
      <c r="I206" s="194"/>
      <c r="J206" s="205">
        <f>BK206</f>
        <v>0</v>
      </c>
      <c r="K206" s="191"/>
      <c r="L206" s="196"/>
      <c r="M206" s="197"/>
      <c r="N206" s="198"/>
      <c r="O206" s="198"/>
      <c r="P206" s="199">
        <f>SUM(P207:P251)</f>
        <v>0</v>
      </c>
      <c r="Q206" s="198"/>
      <c r="R206" s="199">
        <f>SUM(R207:R251)</f>
        <v>59.39798038</v>
      </c>
      <c r="S206" s="198"/>
      <c r="T206" s="200">
        <f>SUM(T207:T251)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1" t="s">
        <v>82</v>
      </c>
      <c r="AT206" s="202" t="s">
        <v>73</v>
      </c>
      <c r="AU206" s="202" t="s">
        <v>82</v>
      </c>
      <c r="AY206" s="201" t="s">
        <v>143</v>
      </c>
      <c r="BK206" s="203">
        <f>SUM(BK207:BK251)</f>
        <v>0</v>
      </c>
    </row>
    <row r="207" s="2" customFormat="1" ht="24.15" customHeight="1">
      <c r="A207" s="40"/>
      <c r="B207" s="41"/>
      <c r="C207" s="206" t="s">
        <v>293</v>
      </c>
      <c r="D207" s="206" t="s">
        <v>145</v>
      </c>
      <c r="E207" s="207" t="s">
        <v>294</v>
      </c>
      <c r="F207" s="208" t="s">
        <v>295</v>
      </c>
      <c r="G207" s="209" t="s">
        <v>148</v>
      </c>
      <c r="H207" s="210">
        <v>17.199999999999999</v>
      </c>
      <c r="I207" s="211"/>
      <c r="J207" s="212">
        <f>ROUND(I207*H207,2)</f>
        <v>0</v>
      </c>
      <c r="K207" s="208" t="s">
        <v>167</v>
      </c>
      <c r="L207" s="46"/>
      <c r="M207" s="213" t="s">
        <v>19</v>
      </c>
      <c r="N207" s="214" t="s">
        <v>45</v>
      </c>
      <c r="O207" s="86"/>
      <c r="P207" s="215">
        <f>O207*H207</f>
        <v>0</v>
      </c>
      <c r="Q207" s="215">
        <v>2.5020099999999998</v>
      </c>
      <c r="R207" s="215">
        <f>Q207*H207</f>
        <v>43.034571999999997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150</v>
      </c>
      <c r="AT207" s="217" t="s">
        <v>145</v>
      </c>
      <c r="AU207" s="217" t="s">
        <v>84</v>
      </c>
      <c r="AY207" s="19" t="s">
        <v>143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82</v>
      </c>
      <c r="BK207" s="218">
        <f>ROUND(I207*H207,2)</f>
        <v>0</v>
      </c>
      <c r="BL207" s="19" t="s">
        <v>150</v>
      </c>
      <c r="BM207" s="217" t="s">
        <v>296</v>
      </c>
    </row>
    <row r="208" s="2" customFormat="1">
      <c r="A208" s="40"/>
      <c r="B208" s="41"/>
      <c r="C208" s="42"/>
      <c r="D208" s="219" t="s">
        <v>152</v>
      </c>
      <c r="E208" s="42"/>
      <c r="F208" s="220" t="s">
        <v>297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152</v>
      </c>
      <c r="AU208" s="19" t="s">
        <v>84</v>
      </c>
    </row>
    <row r="209" s="15" customFormat="1">
      <c r="A209" s="15"/>
      <c r="B209" s="247"/>
      <c r="C209" s="248"/>
      <c r="D209" s="226" t="s">
        <v>154</v>
      </c>
      <c r="E209" s="249" t="s">
        <v>19</v>
      </c>
      <c r="F209" s="250" t="s">
        <v>298</v>
      </c>
      <c r="G209" s="248"/>
      <c r="H209" s="249" t="s">
        <v>19</v>
      </c>
      <c r="I209" s="251"/>
      <c r="J209" s="248"/>
      <c r="K209" s="248"/>
      <c r="L209" s="252"/>
      <c r="M209" s="253"/>
      <c r="N209" s="254"/>
      <c r="O209" s="254"/>
      <c r="P209" s="254"/>
      <c r="Q209" s="254"/>
      <c r="R209" s="254"/>
      <c r="S209" s="254"/>
      <c r="T209" s="25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6" t="s">
        <v>154</v>
      </c>
      <c r="AU209" s="256" t="s">
        <v>84</v>
      </c>
      <c r="AV209" s="15" t="s">
        <v>82</v>
      </c>
      <c r="AW209" s="15" t="s">
        <v>33</v>
      </c>
      <c r="AX209" s="15" t="s">
        <v>74</v>
      </c>
      <c r="AY209" s="256" t="s">
        <v>143</v>
      </c>
    </row>
    <row r="210" s="13" customFormat="1">
      <c r="A210" s="13"/>
      <c r="B210" s="224"/>
      <c r="C210" s="225"/>
      <c r="D210" s="226" t="s">
        <v>154</v>
      </c>
      <c r="E210" s="227" t="s">
        <v>19</v>
      </c>
      <c r="F210" s="228" t="s">
        <v>299</v>
      </c>
      <c r="G210" s="225"/>
      <c r="H210" s="229">
        <v>15.904999999999999</v>
      </c>
      <c r="I210" s="230"/>
      <c r="J210" s="225"/>
      <c r="K210" s="225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154</v>
      </c>
      <c r="AU210" s="235" t="s">
        <v>84</v>
      </c>
      <c r="AV210" s="13" t="s">
        <v>84</v>
      </c>
      <c r="AW210" s="13" t="s">
        <v>33</v>
      </c>
      <c r="AX210" s="13" t="s">
        <v>74</v>
      </c>
      <c r="AY210" s="235" t="s">
        <v>143</v>
      </c>
    </row>
    <row r="211" s="15" customFormat="1">
      <c r="A211" s="15"/>
      <c r="B211" s="247"/>
      <c r="C211" s="248"/>
      <c r="D211" s="226" t="s">
        <v>154</v>
      </c>
      <c r="E211" s="249" t="s">
        <v>19</v>
      </c>
      <c r="F211" s="250" t="s">
        <v>300</v>
      </c>
      <c r="G211" s="248"/>
      <c r="H211" s="249" t="s">
        <v>19</v>
      </c>
      <c r="I211" s="251"/>
      <c r="J211" s="248"/>
      <c r="K211" s="248"/>
      <c r="L211" s="252"/>
      <c r="M211" s="253"/>
      <c r="N211" s="254"/>
      <c r="O211" s="254"/>
      <c r="P211" s="254"/>
      <c r="Q211" s="254"/>
      <c r="R211" s="254"/>
      <c r="S211" s="254"/>
      <c r="T211" s="25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56" t="s">
        <v>154</v>
      </c>
      <c r="AU211" s="256" t="s">
        <v>84</v>
      </c>
      <c r="AV211" s="15" t="s">
        <v>82</v>
      </c>
      <c r="AW211" s="15" t="s">
        <v>33</v>
      </c>
      <c r="AX211" s="15" t="s">
        <v>74</v>
      </c>
      <c r="AY211" s="256" t="s">
        <v>143</v>
      </c>
    </row>
    <row r="212" s="13" customFormat="1">
      <c r="A212" s="13"/>
      <c r="B212" s="224"/>
      <c r="C212" s="225"/>
      <c r="D212" s="226" t="s">
        <v>154</v>
      </c>
      <c r="E212" s="227" t="s">
        <v>19</v>
      </c>
      <c r="F212" s="228" t="s">
        <v>301</v>
      </c>
      <c r="G212" s="225"/>
      <c r="H212" s="229">
        <v>1.2949999999999999</v>
      </c>
      <c r="I212" s="230"/>
      <c r="J212" s="225"/>
      <c r="K212" s="225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154</v>
      </c>
      <c r="AU212" s="235" t="s">
        <v>84</v>
      </c>
      <c r="AV212" s="13" t="s">
        <v>84</v>
      </c>
      <c r="AW212" s="13" t="s">
        <v>33</v>
      </c>
      <c r="AX212" s="13" t="s">
        <v>74</v>
      </c>
      <c r="AY212" s="235" t="s">
        <v>143</v>
      </c>
    </row>
    <row r="213" s="14" customFormat="1">
      <c r="A213" s="14"/>
      <c r="B213" s="236"/>
      <c r="C213" s="237"/>
      <c r="D213" s="226" t="s">
        <v>154</v>
      </c>
      <c r="E213" s="238" t="s">
        <v>19</v>
      </c>
      <c r="F213" s="239" t="s">
        <v>156</v>
      </c>
      <c r="G213" s="237"/>
      <c r="H213" s="240">
        <v>17.199999999999999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6" t="s">
        <v>154</v>
      </c>
      <c r="AU213" s="246" t="s">
        <v>84</v>
      </c>
      <c r="AV213" s="14" t="s">
        <v>150</v>
      </c>
      <c r="AW213" s="14" t="s">
        <v>33</v>
      </c>
      <c r="AX213" s="14" t="s">
        <v>82</v>
      </c>
      <c r="AY213" s="246" t="s">
        <v>143</v>
      </c>
    </row>
    <row r="214" s="2" customFormat="1" ht="49.05" customHeight="1">
      <c r="A214" s="40"/>
      <c r="B214" s="41"/>
      <c r="C214" s="206" t="s">
        <v>302</v>
      </c>
      <c r="D214" s="206" t="s">
        <v>145</v>
      </c>
      <c r="E214" s="207" t="s">
        <v>303</v>
      </c>
      <c r="F214" s="208" t="s">
        <v>304</v>
      </c>
      <c r="G214" s="209" t="s">
        <v>217</v>
      </c>
      <c r="H214" s="210">
        <v>159.05000000000001</v>
      </c>
      <c r="I214" s="211"/>
      <c r="J214" s="212">
        <f>ROUND(I214*H214,2)</f>
        <v>0</v>
      </c>
      <c r="K214" s="208" t="s">
        <v>167</v>
      </c>
      <c r="L214" s="46"/>
      <c r="M214" s="213" t="s">
        <v>19</v>
      </c>
      <c r="N214" s="214" t="s">
        <v>45</v>
      </c>
      <c r="O214" s="86"/>
      <c r="P214" s="215">
        <f>O214*H214</f>
        <v>0</v>
      </c>
      <c r="Q214" s="215">
        <v>0.01128</v>
      </c>
      <c r="R214" s="215">
        <f>Q214*H214</f>
        <v>1.7940840000000002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150</v>
      </c>
      <c r="AT214" s="217" t="s">
        <v>145</v>
      </c>
      <c r="AU214" s="217" t="s">
        <v>84</v>
      </c>
      <c r="AY214" s="19" t="s">
        <v>143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82</v>
      </c>
      <c r="BK214" s="218">
        <f>ROUND(I214*H214,2)</f>
        <v>0</v>
      </c>
      <c r="BL214" s="19" t="s">
        <v>150</v>
      </c>
      <c r="BM214" s="217" t="s">
        <v>305</v>
      </c>
    </row>
    <row r="215" s="2" customFormat="1">
      <c r="A215" s="40"/>
      <c r="B215" s="41"/>
      <c r="C215" s="42"/>
      <c r="D215" s="219" t="s">
        <v>152</v>
      </c>
      <c r="E215" s="42"/>
      <c r="F215" s="220" t="s">
        <v>306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152</v>
      </c>
      <c r="AU215" s="19" t="s">
        <v>84</v>
      </c>
    </row>
    <row r="216" s="15" customFormat="1">
      <c r="A216" s="15"/>
      <c r="B216" s="247"/>
      <c r="C216" s="248"/>
      <c r="D216" s="226" t="s">
        <v>154</v>
      </c>
      <c r="E216" s="249" t="s">
        <v>19</v>
      </c>
      <c r="F216" s="250" t="s">
        <v>298</v>
      </c>
      <c r="G216" s="248"/>
      <c r="H216" s="249" t="s">
        <v>19</v>
      </c>
      <c r="I216" s="251"/>
      <c r="J216" s="248"/>
      <c r="K216" s="248"/>
      <c r="L216" s="252"/>
      <c r="M216" s="253"/>
      <c r="N216" s="254"/>
      <c r="O216" s="254"/>
      <c r="P216" s="254"/>
      <c r="Q216" s="254"/>
      <c r="R216" s="254"/>
      <c r="S216" s="254"/>
      <c r="T216" s="25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6" t="s">
        <v>154</v>
      </c>
      <c r="AU216" s="256" t="s">
        <v>84</v>
      </c>
      <c r="AV216" s="15" t="s">
        <v>82</v>
      </c>
      <c r="AW216" s="15" t="s">
        <v>33</v>
      </c>
      <c r="AX216" s="15" t="s">
        <v>74</v>
      </c>
      <c r="AY216" s="256" t="s">
        <v>143</v>
      </c>
    </row>
    <row r="217" s="13" customFormat="1">
      <c r="A217" s="13"/>
      <c r="B217" s="224"/>
      <c r="C217" s="225"/>
      <c r="D217" s="226" t="s">
        <v>154</v>
      </c>
      <c r="E217" s="227" t="s">
        <v>19</v>
      </c>
      <c r="F217" s="228" t="s">
        <v>307</v>
      </c>
      <c r="G217" s="225"/>
      <c r="H217" s="229">
        <v>159.05000000000001</v>
      </c>
      <c r="I217" s="230"/>
      <c r="J217" s="225"/>
      <c r="K217" s="225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154</v>
      </c>
      <c r="AU217" s="235" t="s">
        <v>84</v>
      </c>
      <c r="AV217" s="13" t="s">
        <v>84</v>
      </c>
      <c r="AW217" s="13" t="s">
        <v>33</v>
      </c>
      <c r="AX217" s="13" t="s">
        <v>74</v>
      </c>
      <c r="AY217" s="235" t="s">
        <v>143</v>
      </c>
    </row>
    <row r="218" s="14" customFormat="1">
      <c r="A218" s="14"/>
      <c r="B218" s="236"/>
      <c r="C218" s="237"/>
      <c r="D218" s="226" t="s">
        <v>154</v>
      </c>
      <c r="E218" s="238" t="s">
        <v>19</v>
      </c>
      <c r="F218" s="239" t="s">
        <v>156</v>
      </c>
      <c r="G218" s="237"/>
      <c r="H218" s="240">
        <v>159.05000000000001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6" t="s">
        <v>154</v>
      </c>
      <c r="AU218" s="246" t="s">
        <v>84</v>
      </c>
      <c r="AV218" s="14" t="s">
        <v>150</v>
      </c>
      <c r="AW218" s="14" t="s">
        <v>33</v>
      </c>
      <c r="AX218" s="14" t="s">
        <v>82</v>
      </c>
      <c r="AY218" s="246" t="s">
        <v>143</v>
      </c>
    </row>
    <row r="219" s="2" customFormat="1" ht="24.15" customHeight="1">
      <c r="A219" s="40"/>
      <c r="B219" s="41"/>
      <c r="C219" s="206" t="s">
        <v>308</v>
      </c>
      <c r="D219" s="206" t="s">
        <v>145</v>
      </c>
      <c r="E219" s="207" t="s">
        <v>309</v>
      </c>
      <c r="F219" s="208" t="s">
        <v>310</v>
      </c>
      <c r="G219" s="209" t="s">
        <v>217</v>
      </c>
      <c r="H219" s="210">
        <v>159.05000000000001</v>
      </c>
      <c r="I219" s="211"/>
      <c r="J219" s="212">
        <f>ROUND(I219*H219,2)</f>
        <v>0</v>
      </c>
      <c r="K219" s="208" t="s">
        <v>167</v>
      </c>
      <c r="L219" s="46"/>
      <c r="M219" s="213" t="s">
        <v>19</v>
      </c>
      <c r="N219" s="214" t="s">
        <v>45</v>
      </c>
      <c r="O219" s="86"/>
      <c r="P219" s="215">
        <f>O219*H219</f>
        <v>0</v>
      </c>
      <c r="Q219" s="215">
        <v>0.00088000000000000003</v>
      </c>
      <c r="R219" s="215">
        <f>Q219*H219</f>
        <v>0.13996400000000001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150</v>
      </c>
      <c r="AT219" s="217" t="s">
        <v>145</v>
      </c>
      <c r="AU219" s="217" t="s">
        <v>84</v>
      </c>
      <c r="AY219" s="19" t="s">
        <v>143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82</v>
      </c>
      <c r="BK219" s="218">
        <f>ROUND(I219*H219,2)</f>
        <v>0</v>
      </c>
      <c r="BL219" s="19" t="s">
        <v>150</v>
      </c>
      <c r="BM219" s="217" t="s">
        <v>311</v>
      </c>
    </row>
    <row r="220" s="2" customFormat="1">
      <c r="A220" s="40"/>
      <c r="B220" s="41"/>
      <c r="C220" s="42"/>
      <c r="D220" s="219" t="s">
        <v>152</v>
      </c>
      <c r="E220" s="42"/>
      <c r="F220" s="220" t="s">
        <v>312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152</v>
      </c>
      <c r="AU220" s="19" t="s">
        <v>84</v>
      </c>
    </row>
    <row r="221" s="2" customFormat="1" ht="24.15" customHeight="1">
      <c r="A221" s="40"/>
      <c r="B221" s="41"/>
      <c r="C221" s="206" t="s">
        <v>313</v>
      </c>
      <c r="D221" s="206" t="s">
        <v>145</v>
      </c>
      <c r="E221" s="207" t="s">
        <v>314</v>
      </c>
      <c r="F221" s="208" t="s">
        <v>315</v>
      </c>
      <c r="G221" s="209" t="s">
        <v>217</v>
      </c>
      <c r="H221" s="210">
        <v>159.05000000000001</v>
      </c>
      <c r="I221" s="211"/>
      <c r="J221" s="212">
        <f>ROUND(I221*H221,2)</f>
        <v>0</v>
      </c>
      <c r="K221" s="208" t="s">
        <v>167</v>
      </c>
      <c r="L221" s="46"/>
      <c r="M221" s="213" t="s">
        <v>19</v>
      </c>
      <c r="N221" s="214" t="s">
        <v>45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150</v>
      </c>
      <c r="AT221" s="217" t="s">
        <v>145</v>
      </c>
      <c r="AU221" s="217" t="s">
        <v>84</v>
      </c>
      <c r="AY221" s="19" t="s">
        <v>143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82</v>
      </c>
      <c r="BK221" s="218">
        <f>ROUND(I221*H221,2)</f>
        <v>0</v>
      </c>
      <c r="BL221" s="19" t="s">
        <v>150</v>
      </c>
      <c r="BM221" s="217" t="s">
        <v>316</v>
      </c>
    </row>
    <row r="222" s="2" customFormat="1">
      <c r="A222" s="40"/>
      <c r="B222" s="41"/>
      <c r="C222" s="42"/>
      <c r="D222" s="219" t="s">
        <v>152</v>
      </c>
      <c r="E222" s="42"/>
      <c r="F222" s="220" t="s">
        <v>317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152</v>
      </c>
      <c r="AU222" s="19" t="s">
        <v>84</v>
      </c>
    </row>
    <row r="223" s="2" customFormat="1" ht="44.25" customHeight="1">
      <c r="A223" s="40"/>
      <c r="B223" s="41"/>
      <c r="C223" s="206" t="s">
        <v>318</v>
      </c>
      <c r="D223" s="206" t="s">
        <v>145</v>
      </c>
      <c r="E223" s="207" t="s">
        <v>319</v>
      </c>
      <c r="F223" s="208" t="s">
        <v>320</v>
      </c>
      <c r="G223" s="209" t="s">
        <v>187</v>
      </c>
      <c r="H223" s="210">
        <v>7.157</v>
      </c>
      <c r="I223" s="211"/>
      <c r="J223" s="212">
        <f>ROUND(I223*H223,2)</f>
        <v>0</v>
      </c>
      <c r="K223" s="208" t="s">
        <v>167</v>
      </c>
      <c r="L223" s="46"/>
      <c r="M223" s="213" t="s">
        <v>19</v>
      </c>
      <c r="N223" s="214" t="s">
        <v>45</v>
      </c>
      <c r="O223" s="86"/>
      <c r="P223" s="215">
        <f>O223*H223</f>
        <v>0</v>
      </c>
      <c r="Q223" s="215">
        <v>1.05555</v>
      </c>
      <c r="R223" s="215">
        <f>Q223*H223</f>
        <v>7.5545713499999998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150</v>
      </c>
      <c r="AT223" s="217" t="s">
        <v>145</v>
      </c>
      <c r="AU223" s="217" t="s">
        <v>84</v>
      </c>
      <c r="AY223" s="19" t="s">
        <v>143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82</v>
      </c>
      <c r="BK223" s="218">
        <f>ROUND(I223*H223,2)</f>
        <v>0</v>
      </c>
      <c r="BL223" s="19" t="s">
        <v>150</v>
      </c>
      <c r="BM223" s="217" t="s">
        <v>321</v>
      </c>
    </row>
    <row r="224" s="2" customFormat="1">
      <c r="A224" s="40"/>
      <c r="B224" s="41"/>
      <c r="C224" s="42"/>
      <c r="D224" s="219" t="s">
        <v>152</v>
      </c>
      <c r="E224" s="42"/>
      <c r="F224" s="220" t="s">
        <v>322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152</v>
      </c>
      <c r="AU224" s="19" t="s">
        <v>84</v>
      </c>
    </row>
    <row r="225" s="13" customFormat="1">
      <c r="A225" s="13"/>
      <c r="B225" s="224"/>
      <c r="C225" s="225"/>
      <c r="D225" s="226" t="s">
        <v>154</v>
      </c>
      <c r="E225" s="227" t="s">
        <v>19</v>
      </c>
      <c r="F225" s="228" t="s">
        <v>323</v>
      </c>
      <c r="G225" s="225"/>
      <c r="H225" s="229">
        <v>7.157</v>
      </c>
      <c r="I225" s="230"/>
      <c r="J225" s="225"/>
      <c r="K225" s="225"/>
      <c r="L225" s="231"/>
      <c r="M225" s="232"/>
      <c r="N225" s="233"/>
      <c r="O225" s="233"/>
      <c r="P225" s="233"/>
      <c r="Q225" s="233"/>
      <c r="R225" s="233"/>
      <c r="S225" s="233"/>
      <c r="T225" s="23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5" t="s">
        <v>154</v>
      </c>
      <c r="AU225" s="235" t="s">
        <v>84</v>
      </c>
      <c r="AV225" s="13" t="s">
        <v>84</v>
      </c>
      <c r="AW225" s="13" t="s">
        <v>33</v>
      </c>
      <c r="AX225" s="13" t="s">
        <v>74</v>
      </c>
      <c r="AY225" s="235" t="s">
        <v>143</v>
      </c>
    </row>
    <row r="226" s="14" customFormat="1">
      <c r="A226" s="14"/>
      <c r="B226" s="236"/>
      <c r="C226" s="237"/>
      <c r="D226" s="226" t="s">
        <v>154</v>
      </c>
      <c r="E226" s="238" t="s">
        <v>19</v>
      </c>
      <c r="F226" s="239" t="s">
        <v>156</v>
      </c>
      <c r="G226" s="237"/>
      <c r="H226" s="240">
        <v>7.157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6" t="s">
        <v>154</v>
      </c>
      <c r="AU226" s="246" t="s">
        <v>84</v>
      </c>
      <c r="AV226" s="14" t="s">
        <v>150</v>
      </c>
      <c r="AW226" s="14" t="s">
        <v>33</v>
      </c>
      <c r="AX226" s="14" t="s">
        <v>82</v>
      </c>
      <c r="AY226" s="246" t="s">
        <v>143</v>
      </c>
    </row>
    <row r="227" s="2" customFormat="1" ht="44.25" customHeight="1">
      <c r="A227" s="40"/>
      <c r="B227" s="41"/>
      <c r="C227" s="206" t="s">
        <v>324</v>
      </c>
      <c r="D227" s="206" t="s">
        <v>145</v>
      </c>
      <c r="E227" s="207" t="s">
        <v>325</v>
      </c>
      <c r="F227" s="208" t="s">
        <v>326</v>
      </c>
      <c r="G227" s="209" t="s">
        <v>187</v>
      </c>
      <c r="H227" s="210">
        <v>0.59999999999999998</v>
      </c>
      <c r="I227" s="211"/>
      <c r="J227" s="212">
        <f>ROUND(I227*H227,2)</f>
        <v>0</v>
      </c>
      <c r="K227" s="208" t="s">
        <v>167</v>
      </c>
      <c r="L227" s="46"/>
      <c r="M227" s="213" t="s">
        <v>19</v>
      </c>
      <c r="N227" s="214" t="s">
        <v>45</v>
      </c>
      <c r="O227" s="86"/>
      <c r="P227" s="215">
        <f>O227*H227</f>
        <v>0</v>
      </c>
      <c r="Q227" s="215">
        <v>1.06277</v>
      </c>
      <c r="R227" s="215">
        <f>Q227*H227</f>
        <v>0.63766199999999995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150</v>
      </c>
      <c r="AT227" s="217" t="s">
        <v>145</v>
      </c>
      <c r="AU227" s="217" t="s">
        <v>84</v>
      </c>
      <c r="AY227" s="19" t="s">
        <v>143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82</v>
      </c>
      <c r="BK227" s="218">
        <f>ROUND(I227*H227,2)</f>
        <v>0</v>
      </c>
      <c r="BL227" s="19" t="s">
        <v>150</v>
      </c>
      <c r="BM227" s="217" t="s">
        <v>327</v>
      </c>
    </row>
    <row r="228" s="2" customFormat="1">
      <c r="A228" s="40"/>
      <c r="B228" s="41"/>
      <c r="C228" s="42"/>
      <c r="D228" s="219" t="s">
        <v>152</v>
      </c>
      <c r="E228" s="42"/>
      <c r="F228" s="220" t="s">
        <v>328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152</v>
      </c>
      <c r="AU228" s="19" t="s">
        <v>84</v>
      </c>
    </row>
    <row r="229" s="13" customFormat="1">
      <c r="A229" s="13"/>
      <c r="B229" s="224"/>
      <c r="C229" s="225"/>
      <c r="D229" s="226" t="s">
        <v>154</v>
      </c>
      <c r="E229" s="227" t="s">
        <v>19</v>
      </c>
      <c r="F229" s="228" t="s">
        <v>329</v>
      </c>
      <c r="G229" s="225"/>
      <c r="H229" s="229">
        <v>0.57799999999999996</v>
      </c>
      <c r="I229" s="230"/>
      <c r="J229" s="225"/>
      <c r="K229" s="225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154</v>
      </c>
      <c r="AU229" s="235" t="s">
        <v>84</v>
      </c>
      <c r="AV229" s="13" t="s">
        <v>84</v>
      </c>
      <c r="AW229" s="13" t="s">
        <v>33</v>
      </c>
      <c r="AX229" s="13" t="s">
        <v>74</v>
      </c>
      <c r="AY229" s="235" t="s">
        <v>143</v>
      </c>
    </row>
    <row r="230" s="13" customFormat="1">
      <c r="A230" s="13"/>
      <c r="B230" s="224"/>
      <c r="C230" s="225"/>
      <c r="D230" s="226" t="s">
        <v>154</v>
      </c>
      <c r="E230" s="227" t="s">
        <v>19</v>
      </c>
      <c r="F230" s="228" t="s">
        <v>330</v>
      </c>
      <c r="G230" s="225"/>
      <c r="H230" s="229">
        <v>0.021999999999999999</v>
      </c>
      <c r="I230" s="230"/>
      <c r="J230" s="225"/>
      <c r="K230" s="225"/>
      <c r="L230" s="231"/>
      <c r="M230" s="232"/>
      <c r="N230" s="233"/>
      <c r="O230" s="233"/>
      <c r="P230" s="233"/>
      <c r="Q230" s="233"/>
      <c r="R230" s="233"/>
      <c r="S230" s="233"/>
      <c r="T230" s="23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5" t="s">
        <v>154</v>
      </c>
      <c r="AU230" s="235" t="s">
        <v>84</v>
      </c>
      <c r="AV230" s="13" t="s">
        <v>84</v>
      </c>
      <c r="AW230" s="13" t="s">
        <v>33</v>
      </c>
      <c r="AX230" s="13" t="s">
        <v>74</v>
      </c>
      <c r="AY230" s="235" t="s">
        <v>143</v>
      </c>
    </row>
    <row r="231" s="14" customFormat="1">
      <c r="A231" s="14"/>
      <c r="B231" s="236"/>
      <c r="C231" s="237"/>
      <c r="D231" s="226" t="s">
        <v>154</v>
      </c>
      <c r="E231" s="238" t="s">
        <v>19</v>
      </c>
      <c r="F231" s="239" t="s">
        <v>156</v>
      </c>
      <c r="G231" s="237"/>
      <c r="H231" s="240">
        <v>0.59999999999999998</v>
      </c>
      <c r="I231" s="241"/>
      <c r="J231" s="237"/>
      <c r="K231" s="237"/>
      <c r="L231" s="242"/>
      <c r="M231" s="243"/>
      <c r="N231" s="244"/>
      <c r="O231" s="244"/>
      <c r="P231" s="244"/>
      <c r="Q231" s="244"/>
      <c r="R231" s="244"/>
      <c r="S231" s="244"/>
      <c r="T231" s="24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6" t="s">
        <v>154</v>
      </c>
      <c r="AU231" s="246" t="s">
        <v>84</v>
      </c>
      <c r="AV231" s="14" t="s">
        <v>150</v>
      </c>
      <c r="AW231" s="14" t="s">
        <v>33</v>
      </c>
      <c r="AX231" s="14" t="s">
        <v>82</v>
      </c>
      <c r="AY231" s="246" t="s">
        <v>143</v>
      </c>
    </row>
    <row r="232" s="2" customFormat="1" ht="16.5" customHeight="1">
      <c r="A232" s="40"/>
      <c r="B232" s="41"/>
      <c r="C232" s="206" t="s">
        <v>331</v>
      </c>
      <c r="D232" s="206" t="s">
        <v>145</v>
      </c>
      <c r="E232" s="207" t="s">
        <v>332</v>
      </c>
      <c r="F232" s="208" t="s">
        <v>333</v>
      </c>
      <c r="G232" s="209" t="s">
        <v>148</v>
      </c>
      <c r="H232" s="210">
        <v>2.2120000000000002</v>
      </c>
      <c r="I232" s="211"/>
      <c r="J232" s="212">
        <f>ROUND(I232*H232,2)</f>
        <v>0</v>
      </c>
      <c r="K232" s="208" t="s">
        <v>167</v>
      </c>
      <c r="L232" s="46"/>
      <c r="M232" s="213" t="s">
        <v>19</v>
      </c>
      <c r="N232" s="214" t="s">
        <v>45</v>
      </c>
      <c r="O232" s="86"/>
      <c r="P232" s="215">
        <f>O232*H232</f>
        <v>0</v>
      </c>
      <c r="Q232" s="215">
        <v>2.5019800000000001</v>
      </c>
      <c r="R232" s="215">
        <f>Q232*H232</f>
        <v>5.5343797600000011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150</v>
      </c>
      <c r="AT232" s="217" t="s">
        <v>145</v>
      </c>
      <c r="AU232" s="217" t="s">
        <v>84</v>
      </c>
      <c r="AY232" s="19" t="s">
        <v>143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82</v>
      </c>
      <c r="BK232" s="218">
        <f>ROUND(I232*H232,2)</f>
        <v>0</v>
      </c>
      <c r="BL232" s="19" t="s">
        <v>150</v>
      </c>
      <c r="BM232" s="217" t="s">
        <v>334</v>
      </c>
    </row>
    <row r="233" s="2" customFormat="1">
      <c r="A233" s="40"/>
      <c r="B233" s="41"/>
      <c r="C233" s="42"/>
      <c r="D233" s="219" t="s">
        <v>152</v>
      </c>
      <c r="E233" s="42"/>
      <c r="F233" s="220" t="s">
        <v>335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152</v>
      </c>
      <c r="AU233" s="19" t="s">
        <v>84</v>
      </c>
    </row>
    <row r="234" s="13" customFormat="1">
      <c r="A234" s="13"/>
      <c r="B234" s="224"/>
      <c r="C234" s="225"/>
      <c r="D234" s="226" t="s">
        <v>154</v>
      </c>
      <c r="E234" s="227" t="s">
        <v>19</v>
      </c>
      <c r="F234" s="228" t="s">
        <v>336</v>
      </c>
      <c r="G234" s="225"/>
      <c r="H234" s="229">
        <v>1.4730000000000001</v>
      </c>
      <c r="I234" s="230"/>
      <c r="J234" s="225"/>
      <c r="K234" s="225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154</v>
      </c>
      <c r="AU234" s="235" t="s">
        <v>84</v>
      </c>
      <c r="AV234" s="13" t="s">
        <v>84</v>
      </c>
      <c r="AW234" s="13" t="s">
        <v>33</v>
      </c>
      <c r="AX234" s="13" t="s">
        <v>74</v>
      </c>
      <c r="AY234" s="235" t="s">
        <v>143</v>
      </c>
    </row>
    <row r="235" s="13" customFormat="1">
      <c r="A235" s="13"/>
      <c r="B235" s="224"/>
      <c r="C235" s="225"/>
      <c r="D235" s="226" t="s">
        <v>154</v>
      </c>
      <c r="E235" s="227" t="s">
        <v>19</v>
      </c>
      <c r="F235" s="228" t="s">
        <v>337</v>
      </c>
      <c r="G235" s="225"/>
      <c r="H235" s="229">
        <v>0.73899999999999999</v>
      </c>
      <c r="I235" s="230"/>
      <c r="J235" s="225"/>
      <c r="K235" s="225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154</v>
      </c>
      <c r="AU235" s="235" t="s">
        <v>84</v>
      </c>
      <c r="AV235" s="13" t="s">
        <v>84</v>
      </c>
      <c r="AW235" s="13" t="s">
        <v>33</v>
      </c>
      <c r="AX235" s="13" t="s">
        <v>74</v>
      </c>
      <c r="AY235" s="235" t="s">
        <v>143</v>
      </c>
    </row>
    <row r="236" s="14" customFormat="1">
      <c r="A236" s="14"/>
      <c r="B236" s="236"/>
      <c r="C236" s="237"/>
      <c r="D236" s="226" t="s">
        <v>154</v>
      </c>
      <c r="E236" s="238" t="s">
        <v>19</v>
      </c>
      <c r="F236" s="239" t="s">
        <v>156</v>
      </c>
      <c r="G236" s="237"/>
      <c r="H236" s="240">
        <v>2.2120000000000002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6" t="s">
        <v>154</v>
      </c>
      <c r="AU236" s="246" t="s">
        <v>84</v>
      </c>
      <c r="AV236" s="14" t="s">
        <v>150</v>
      </c>
      <c r="AW236" s="14" t="s">
        <v>33</v>
      </c>
      <c r="AX236" s="14" t="s">
        <v>82</v>
      </c>
      <c r="AY236" s="246" t="s">
        <v>143</v>
      </c>
    </row>
    <row r="237" s="2" customFormat="1" ht="16.5" customHeight="1">
      <c r="A237" s="40"/>
      <c r="B237" s="41"/>
      <c r="C237" s="206" t="s">
        <v>338</v>
      </c>
      <c r="D237" s="206" t="s">
        <v>145</v>
      </c>
      <c r="E237" s="207" t="s">
        <v>339</v>
      </c>
      <c r="F237" s="208" t="s">
        <v>340</v>
      </c>
      <c r="G237" s="209" t="s">
        <v>217</v>
      </c>
      <c r="H237" s="210">
        <v>17.695</v>
      </c>
      <c r="I237" s="211"/>
      <c r="J237" s="212">
        <f>ROUND(I237*H237,2)</f>
        <v>0</v>
      </c>
      <c r="K237" s="208" t="s">
        <v>167</v>
      </c>
      <c r="L237" s="46"/>
      <c r="M237" s="213" t="s">
        <v>19</v>
      </c>
      <c r="N237" s="214" t="s">
        <v>45</v>
      </c>
      <c r="O237" s="86"/>
      <c r="P237" s="215">
        <f>O237*H237</f>
        <v>0</v>
      </c>
      <c r="Q237" s="215">
        <v>0.0057600000000000004</v>
      </c>
      <c r="R237" s="215">
        <f>Q237*H237</f>
        <v>0.10192320000000001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150</v>
      </c>
      <c r="AT237" s="217" t="s">
        <v>145</v>
      </c>
      <c r="AU237" s="217" t="s">
        <v>84</v>
      </c>
      <c r="AY237" s="19" t="s">
        <v>143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82</v>
      </c>
      <c r="BK237" s="218">
        <f>ROUND(I237*H237,2)</f>
        <v>0</v>
      </c>
      <c r="BL237" s="19" t="s">
        <v>150</v>
      </c>
      <c r="BM237" s="217" t="s">
        <v>341</v>
      </c>
    </row>
    <row r="238" s="2" customFormat="1">
      <c r="A238" s="40"/>
      <c r="B238" s="41"/>
      <c r="C238" s="42"/>
      <c r="D238" s="219" t="s">
        <v>152</v>
      </c>
      <c r="E238" s="42"/>
      <c r="F238" s="220" t="s">
        <v>342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152</v>
      </c>
      <c r="AU238" s="19" t="s">
        <v>84</v>
      </c>
    </row>
    <row r="239" s="13" customFormat="1">
      <c r="A239" s="13"/>
      <c r="B239" s="224"/>
      <c r="C239" s="225"/>
      <c r="D239" s="226" t="s">
        <v>154</v>
      </c>
      <c r="E239" s="227" t="s">
        <v>19</v>
      </c>
      <c r="F239" s="228" t="s">
        <v>343</v>
      </c>
      <c r="G239" s="225"/>
      <c r="H239" s="229">
        <v>11.785</v>
      </c>
      <c r="I239" s="230"/>
      <c r="J239" s="225"/>
      <c r="K239" s="225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154</v>
      </c>
      <c r="AU239" s="235" t="s">
        <v>84</v>
      </c>
      <c r="AV239" s="13" t="s">
        <v>84</v>
      </c>
      <c r="AW239" s="13" t="s">
        <v>33</v>
      </c>
      <c r="AX239" s="13" t="s">
        <v>74</v>
      </c>
      <c r="AY239" s="235" t="s">
        <v>143</v>
      </c>
    </row>
    <row r="240" s="13" customFormat="1">
      <c r="A240" s="13"/>
      <c r="B240" s="224"/>
      <c r="C240" s="225"/>
      <c r="D240" s="226" t="s">
        <v>154</v>
      </c>
      <c r="E240" s="227" t="s">
        <v>19</v>
      </c>
      <c r="F240" s="228" t="s">
        <v>344</v>
      </c>
      <c r="G240" s="225"/>
      <c r="H240" s="229">
        <v>5.9100000000000001</v>
      </c>
      <c r="I240" s="230"/>
      <c r="J240" s="225"/>
      <c r="K240" s="225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154</v>
      </c>
      <c r="AU240" s="235" t="s">
        <v>84</v>
      </c>
      <c r="AV240" s="13" t="s">
        <v>84</v>
      </c>
      <c r="AW240" s="13" t="s">
        <v>33</v>
      </c>
      <c r="AX240" s="13" t="s">
        <v>74</v>
      </c>
      <c r="AY240" s="235" t="s">
        <v>143</v>
      </c>
    </row>
    <row r="241" s="14" customFormat="1">
      <c r="A241" s="14"/>
      <c r="B241" s="236"/>
      <c r="C241" s="237"/>
      <c r="D241" s="226" t="s">
        <v>154</v>
      </c>
      <c r="E241" s="238" t="s">
        <v>19</v>
      </c>
      <c r="F241" s="239" t="s">
        <v>156</v>
      </c>
      <c r="G241" s="237"/>
      <c r="H241" s="240">
        <v>17.695</v>
      </c>
      <c r="I241" s="241"/>
      <c r="J241" s="237"/>
      <c r="K241" s="237"/>
      <c r="L241" s="242"/>
      <c r="M241" s="243"/>
      <c r="N241" s="244"/>
      <c r="O241" s="244"/>
      <c r="P241" s="244"/>
      <c r="Q241" s="244"/>
      <c r="R241" s="244"/>
      <c r="S241" s="244"/>
      <c r="T241" s="24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6" t="s">
        <v>154</v>
      </c>
      <c r="AU241" s="246" t="s">
        <v>84</v>
      </c>
      <c r="AV241" s="14" t="s">
        <v>150</v>
      </c>
      <c r="AW241" s="14" t="s">
        <v>33</v>
      </c>
      <c r="AX241" s="14" t="s">
        <v>82</v>
      </c>
      <c r="AY241" s="246" t="s">
        <v>143</v>
      </c>
    </row>
    <row r="242" s="2" customFormat="1" ht="16.5" customHeight="1">
      <c r="A242" s="40"/>
      <c r="B242" s="41"/>
      <c r="C242" s="206" t="s">
        <v>345</v>
      </c>
      <c r="D242" s="206" t="s">
        <v>145</v>
      </c>
      <c r="E242" s="207" t="s">
        <v>346</v>
      </c>
      <c r="F242" s="208" t="s">
        <v>347</v>
      </c>
      <c r="G242" s="209" t="s">
        <v>217</v>
      </c>
      <c r="H242" s="210">
        <v>17.695</v>
      </c>
      <c r="I242" s="211"/>
      <c r="J242" s="212">
        <f>ROUND(I242*H242,2)</f>
        <v>0</v>
      </c>
      <c r="K242" s="208" t="s">
        <v>167</v>
      </c>
      <c r="L242" s="46"/>
      <c r="M242" s="213" t="s">
        <v>19</v>
      </c>
      <c r="N242" s="214" t="s">
        <v>45</v>
      </c>
      <c r="O242" s="86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150</v>
      </c>
      <c r="AT242" s="217" t="s">
        <v>145</v>
      </c>
      <c r="AU242" s="217" t="s">
        <v>84</v>
      </c>
      <c r="AY242" s="19" t="s">
        <v>143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82</v>
      </c>
      <c r="BK242" s="218">
        <f>ROUND(I242*H242,2)</f>
        <v>0</v>
      </c>
      <c r="BL242" s="19" t="s">
        <v>150</v>
      </c>
      <c r="BM242" s="217" t="s">
        <v>348</v>
      </c>
    </row>
    <row r="243" s="2" customFormat="1">
      <c r="A243" s="40"/>
      <c r="B243" s="41"/>
      <c r="C243" s="42"/>
      <c r="D243" s="219" t="s">
        <v>152</v>
      </c>
      <c r="E243" s="42"/>
      <c r="F243" s="220" t="s">
        <v>349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152</v>
      </c>
      <c r="AU243" s="19" t="s">
        <v>84</v>
      </c>
    </row>
    <row r="244" s="2" customFormat="1" ht="16.5" customHeight="1">
      <c r="A244" s="40"/>
      <c r="B244" s="41"/>
      <c r="C244" s="206" t="s">
        <v>350</v>
      </c>
      <c r="D244" s="206" t="s">
        <v>145</v>
      </c>
      <c r="E244" s="207" t="s">
        <v>351</v>
      </c>
      <c r="F244" s="208" t="s">
        <v>352</v>
      </c>
      <c r="G244" s="209" t="s">
        <v>187</v>
      </c>
      <c r="H244" s="210">
        <v>0.076999999999999999</v>
      </c>
      <c r="I244" s="211"/>
      <c r="J244" s="212">
        <f>ROUND(I244*H244,2)</f>
        <v>0</v>
      </c>
      <c r="K244" s="208" t="s">
        <v>167</v>
      </c>
      <c r="L244" s="46"/>
      <c r="M244" s="213" t="s">
        <v>19</v>
      </c>
      <c r="N244" s="214" t="s">
        <v>45</v>
      </c>
      <c r="O244" s="86"/>
      <c r="P244" s="215">
        <f>O244*H244</f>
        <v>0</v>
      </c>
      <c r="Q244" s="215">
        <v>1.05291</v>
      </c>
      <c r="R244" s="215">
        <f>Q244*H244</f>
        <v>0.081074069999999998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150</v>
      </c>
      <c r="AT244" s="217" t="s">
        <v>145</v>
      </c>
      <c r="AU244" s="217" t="s">
        <v>84</v>
      </c>
      <c r="AY244" s="19" t="s">
        <v>143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82</v>
      </c>
      <c r="BK244" s="218">
        <f>ROUND(I244*H244,2)</f>
        <v>0</v>
      </c>
      <c r="BL244" s="19" t="s">
        <v>150</v>
      </c>
      <c r="BM244" s="217" t="s">
        <v>353</v>
      </c>
    </row>
    <row r="245" s="2" customFormat="1">
      <c r="A245" s="40"/>
      <c r="B245" s="41"/>
      <c r="C245" s="42"/>
      <c r="D245" s="219" t="s">
        <v>152</v>
      </c>
      <c r="E245" s="42"/>
      <c r="F245" s="220" t="s">
        <v>354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152</v>
      </c>
      <c r="AU245" s="19" t="s">
        <v>84</v>
      </c>
    </row>
    <row r="246" s="13" customFormat="1">
      <c r="A246" s="13"/>
      <c r="B246" s="224"/>
      <c r="C246" s="225"/>
      <c r="D246" s="226" t="s">
        <v>154</v>
      </c>
      <c r="E246" s="227" t="s">
        <v>19</v>
      </c>
      <c r="F246" s="228" t="s">
        <v>355</v>
      </c>
      <c r="G246" s="225"/>
      <c r="H246" s="229">
        <v>0.076999999999999999</v>
      </c>
      <c r="I246" s="230"/>
      <c r="J246" s="225"/>
      <c r="K246" s="225"/>
      <c r="L246" s="231"/>
      <c r="M246" s="232"/>
      <c r="N246" s="233"/>
      <c r="O246" s="233"/>
      <c r="P246" s="233"/>
      <c r="Q246" s="233"/>
      <c r="R246" s="233"/>
      <c r="S246" s="233"/>
      <c r="T246" s="23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5" t="s">
        <v>154</v>
      </c>
      <c r="AU246" s="235" t="s">
        <v>84</v>
      </c>
      <c r="AV246" s="13" t="s">
        <v>84</v>
      </c>
      <c r="AW246" s="13" t="s">
        <v>33</v>
      </c>
      <c r="AX246" s="13" t="s">
        <v>74</v>
      </c>
      <c r="AY246" s="235" t="s">
        <v>143</v>
      </c>
    </row>
    <row r="247" s="14" customFormat="1">
      <c r="A247" s="14"/>
      <c r="B247" s="236"/>
      <c r="C247" s="237"/>
      <c r="D247" s="226" t="s">
        <v>154</v>
      </c>
      <c r="E247" s="238" t="s">
        <v>19</v>
      </c>
      <c r="F247" s="239" t="s">
        <v>156</v>
      </c>
      <c r="G247" s="237"/>
      <c r="H247" s="240">
        <v>0.076999999999999999</v>
      </c>
      <c r="I247" s="241"/>
      <c r="J247" s="237"/>
      <c r="K247" s="237"/>
      <c r="L247" s="242"/>
      <c r="M247" s="243"/>
      <c r="N247" s="244"/>
      <c r="O247" s="244"/>
      <c r="P247" s="244"/>
      <c r="Q247" s="244"/>
      <c r="R247" s="244"/>
      <c r="S247" s="244"/>
      <c r="T247" s="24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6" t="s">
        <v>154</v>
      </c>
      <c r="AU247" s="246" t="s">
        <v>84</v>
      </c>
      <c r="AV247" s="14" t="s">
        <v>150</v>
      </c>
      <c r="AW247" s="14" t="s">
        <v>33</v>
      </c>
      <c r="AX247" s="14" t="s">
        <v>82</v>
      </c>
      <c r="AY247" s="246" t="s">
        <v>143</v>
      </c>
    </row>
    <row r="248" s="2" customFormat="1" ht="16.5" customHeight="1">
      <c r="A248" s="40"/>
      <c r="B248" s="41"/>
      <c r="C248" s="206" t="s">
        <v>356</v>
      </c>
      <c r="D248" s="206" t="s">
        <v>145</v>
      </c>
      <c r="E248" s="207" t="s">
        <v>357</v>
      </c>
      <c r="F248" s="208" t="s">
        <v>358</v>
      </c>
      <c r="G248" s="209" t="s">
        <v>148</v>
      </c>
      <c r="H248" s="210">
        <v>8.1799999999999997</v>
      </c>
      <c r="I248" s="211"/>
      <c r="J248" s="212">
        <f>ROUND(I248*H248,2)</f>
        <v>0</v>
      </c>
      <c r="K248" s="208" t="s">
        <v>19</v>
      </c>
      <c r="L248" s="46"/>
      <c r="M248" s="213" t="s">
        <v>19</v>
      </c>
      <c r="N248" s="214" t="s">
        <v>45</v>
      </c>
      <c r="O248" s="86"/>
      <c r="P248" s="215">
        <f>O248*H248</f>
        <v>0</v>
      </c>
      <c r="Q248" s="215">
        <v>0</v>
      </c>
      <c r="R248" s="215">
        <f>Q248*H248</f>
        <v>0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150</v>
      </c>
      <c r="AT248" s="217" t="s">
        <v>145</v>
      </c>
      <c r="AU248" s="217" t="s">
        <v>84</v>
      </c>
      <c r="AY248" s="19" t="s">
        <v>143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82</v>
      </c>
      <c r="BK248" s="218">
        <f>ROUND(I248*H248,2)</f>
        <v>0</v>
      </c>
      <c r="BL248" s="19" t="s">
        <v>150</v>
      </c>
      <c r="BM248" s="217" t="s">
        <v>359</v>
      </c>
    </row>
    <row r="249" s="2" customFormat="1" ht="33" customHeight="1">
      <c r="A249" s="40"/>
      <c r="B249" s="41"/>
      <c r="C249" s="206" t="s">
        <v>360</v>
      </c>
      <c r="D249" s="206" t="s">
        <v>145</v>
      </c>
      <c r="E249" s="207" t="s">
        <v>361</v>
      </c>
      <c r="F249" s="208" t="s">
        <v>362</v>
      </c>
      <c r="G249" s="209" t="s">
        <v>280</v>
      </c>
      <c r="H249" s="210">
        <v>15</v>
      </c>
      <c r="I249" s="211"/>
      <c r="J249" s="212">
        <f>ROUND(I249*H249,2)</f>
        <v>0</v>
      </c>
      <c r="K249" s="208" t="s">
        <v>167</v>
      </c>
      <c r="L249" s="46"/>
      <c r="M249" s="213" t="s">
        <v>19</v>
      </c>
      <c r="N249" s="214" t="s">
        <v>45</v>
      </c>
      <c r="O249" s="86"/>
      <c r="P249" s="215">
        <f>O249*H249</f>
        <v>0</v>
      </c>
      <c r="Q249" s="215">
        <v>0.03465</v>
      </c>
      <c r="R249" s="215">
        <f>Q249*H249</f>
        <v>0.51975000000000005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150</v>
      </c>
      <c r="AT249" s="217" t="s">
        <v>145</v>
      </c>
      <c r="AU249" s="217" t="s">
        <v>84</v>
      </c>
      <c r="AY249" s="19" t="s">
        <v>143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82</v>
      </c>
      <c r="BK249" s="218">
        <f>ROUND(I249*H249,2)</f>
        <v>0</v>
      </c>
      <c r="BL249" s="19" t="s">
        <v>150</v>
      </c>
      <c r="BM249" s="217" t="s">
        <v>363</v>
      </c>
    </row>
    <row r="250" s="2" customFormat="1">
      <c r="A250" s="40"/>
      <c r="B250" s="41"/>
      <c r="C250" s="42"/>
      <c r="D250" s="219" t="s">
        <v>152</v>
      </c>
      <c r="E250" s="42"/>
      <c r="F250" s="220" t="s">
        <v>364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152</v>
      </c>
      <c r="AU250" s="19" t="s">
        <v>84</v>
      </c>
    </row>
    <row r="251" s="2" customFormat="1" ht="16.5" customHeight="1">
      <c r="A251" s="40"/>
      <c r="B251" s="41"/>
      <c r="C251" s="257" t="s">
        <v>365</v>
      </c>
      <c r="D251" s="257" t="s">
        <v>203</v>
      </c>
      <c r="E251" s="258" t="s">
        <v>366</v>
      </c>
      <c r="F251" s="259" t="s">
        <v>367</v>
      </c>
      <c r="G251" s="260" t="s">
        <v>368</v>
      </c>
      <c r="H251" s="261">
        <v>10</v>
      </c>
      <c r="I251" s="262"/>
      <c r="J251" s="263">
        <f>ROUND(I251*H251,2)</f>
        <v>0</v>
      </c>
      <c r="K251" s="259" t="s">
        <v>19</v>
      </c>
      <c r="L251" s="264"/>
      <c r="M251" s="265" t="s">
        <v>19</v>
      </c>
      <c r="N251" s="266" t="s">
        <v>45</v>
      </c>
      <c r="O251" s="86"/>
      <c r="P251" s="215">
        <f>O251*H251</f>
        <v>0</v>
      </c>
      <c r="Q251" s="215">
        <v>0</v>
      </c>
      <c r="R251" s="215">
        <f>Q251*H251</f>
        <v>0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191</v>
      </c>
      <c r="AT251" s="217" t="s">
        <v>203</v>
      </c>
      <c r="AU251" s="217" t="s">
        <v>84</v>
      </c>
      <c r="AY251" s="19" t="s">
        <v>143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82</v>
      </c>
      <c r="BK251" s="218">
        <f>ROUND(I251*H251,2)</f>
        <v>0</v>
      </c>
      <c r="BL251" s="19" t="s">
        <v>150</v>
      </c>
      <c r="BM251" s="217" t="s">
        <v>369</v>
      </c>
    </row>
    <row r="252" s="12" customFormat="1" ht="22.8" customHeight="1">
      <c r="A252" s="12"/>
      <c r="B252" s="190"/>
      <c r="C252" s="191"/>
      <c r="D252" s="192" t="s">
        <v>73</v>
      </c>
      <c r="E252" s="204" t="s">
        <v>174</v>
      </c>
      <c r="F252" s="204" t="s">
        <v>370</v>
      </c>
      <c r="G252" s="191"/>
      <c r="H252" s="191"/>
      <c r="I252" s="194"/>
      <c r="J252" s="205">
        <f>BK252</f>
        <v>0</v>
      </c>
      <c r="K252" s="191"/>
      <c r="L252" s="196"/>
      <c r="M252" s="197"/>
      <c r="N252" s="198"/>
      <c r="O252" s="198"/>
      <c r="P252" s="199">
        <f>SUM(P253:P262)</f>
        <v>0</v>
      </c>
      <c r="Q252" s="198"/>
      <c r="R252" s="199">
        <f>SUM(R253:R262)</f>
        <v>18.633644999999998</v>
      </c>
      <c r="S252" s="198"/>
      <c r="T252" s="200">
        <f>SUM(T253:T262)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1" t="s">
        <v>82</v>
      </c>
      <c r="AT252" s="202" t="s">
        <v>73</v>
      </c>
      <c r="AU252" s="202" t="s">
        <v>82</v>
      </c>
      <c r="AY252" s="201" t="s">
        <v>143</v>
      </c>
      <c r="BK252" s="203">
        <f>SUM(BK253:BK262)</f>
        <v>0</v>
      </c>
    </row>
    <row r="253" s="2" customFormat="1" ht="21.75" customHeight="1">
      <c r="A253" s="40"/>
      <c r="B253" s="41"/>
      <c r="C253" s="206" t="s">
        <v>371</v>
      </c>
      <c r="D253" s="206" t="s">
        <v>145</v>
      </c>
      <c r="E253" s="207" t="s">
        <v>372</v>
      </c>
      <c r="F253" s="208" t="s">
        <v>373</v>
      </c>
      <c r="G253" s="209" t="s">
        <v>217</v>
      </c>
      <c r="H253" s="210">
        <v>22.050000000000001</v>
      </c>
      <c r="I253" s="211"/>
      <c r="J253" s="212">
        <f>ROUND(I253*H253,2)</f>
        <v>0</v>
      </c>
      <c r="K253" s="208" t="s">
        <v>167</v>
      </c>
      <c r="L253" s="46"/>
      <c r="M253" s="213" t="s">
        <v>19</v>
      </c>
      <c r="N253" s="214" t="s">
        <v>45</v>
      </c>
      <c r="O253" s="86"/>
      <c r="P253" s="215">
        <f>O253*H253</f>
        <v>0</v>
      </c>
      <c r="Q253" s="215">
        <v>0.11500000000000001</v>
      </c>
      <c r="R253" s="215">
        <f>Q253*H253</f>
        <v>2.5357500000000002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150</v>
      </c>
      <c r="AT253" s="217" t="s">
        <v>145</v>
      </c>
      <c r="AU253" s="217" t="s">
        <v>84</v>
      </c>
      <c r="AY253" s="19" t="s">
        <v>143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82</v>
      </c>
      <c r="BK253" s="218">
        <f>ROUND(I253*H253,2)</f>
        <v>0</v>
      </c>
      <c r="BL253" s="19" t="s">
        <v>150</v>
      </c>
      <c r="BM253" s="217" t="s">
        <v>374</v>
      </c>
    </row>
    <row r="254" s="2" customFormat="1">
      <c r="A254" s="40"/>
      <c r="B254" s="41"/>
      <c r="C254" s="42"/>
      <c r="D254" s="219" t="s">
        <v>152</v>
      </c>
      <c r="E254" s="42"/>
      <c r="F254" s="220" t="s">
        <v>375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152</v>
      </c>
      <c r="AU254" s="19" t="s">
        <v>84</v>
      </c>
    </row>
    <row r="255" s="2" customFormat="1" ht="33" customHeight="1">
      <c r="A255" s="40"/>
      <c r="B255" s="41"/>
      <c r="C255" s="206" t="s">
        <v>376</v>
      </c>
      <c r="D255" s="206" t="s">
        <v>145</v>
      </c>
      <c r="E255" s="207" t="s">
        <v>377</v>
      </c>
      <c r="F255" s="208" t="s">
        <v>378</v>
      </c>
      <c r="G255" s="209" t="s">
        <v>217</v>
      </c>
      <c r="H255" s="210">
        <v>22.050000000000001</v>
      </c>
      <c r="I255" s="211"/>
      <c r="J255" s="212">
        <f>ROUND(I255*H255,2)</f>
        <v>0</v>
      </c>
      <c r="K255" s="208" t="s">
        <v>167</v>
      </c>
      <c r="L255" s="46"/>
      <c r="M255" s="213" t="s">
        <v>19</v>
      </c>
      <c r="N255" s="214" t="s">
        <v>45</v>
      </c>
      <c r="O255" s="86"/>
      <c r="P255" s="215">
        <f>O255*H255</f>
        <v>0</v>
      </c>
      <c r="Q255" s="215">
        <v>0.1837</v>
      </c>
      <c r="R255" s="215">
        <f>Q255*H255</f>
        <v>4.0505849999999999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150</v>
      </c>
      <c r="AT255" s="217" t="s">
        <v>145</v>
      </c>
      <c r="AU255" s="217" t="s">
        <v>84</v>
      </c>
      <c r="AY255" s="19" t="s">
        <v>143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82</v>
      </c>
      <c r="BK255" s="218">
        <f>ROUND(I255*H255,2)</f>
        <v>0</v>
      </c>
      <c r="BL255" s="19" t="s">
        <v>150</v>
      </c>
      <c r="BM255" s="217" t="s">
        <v>379</v>
      </c>
    </row>
    <row r="256" s="2" customFormat="1">
      <c r="A256" s="40"/>
      <c r="B256" s="41"/>
      <c r="C256" s="42"/>
      <c r="D256" s="219" t="s">
        <v>152</v>
      </c>
      <c r="E256" s="42"/>
      <c r="F256" s="220" t="s">
        <v>380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152</v>
      </c>
      <c r="AU256" s="19" t="s">
        <v>84</v>
      </c>
    </row>
    <row r="257" s="2" customFormat="1" ht="16.5" customHeight="1">
      <c r="A257" s="40"/>
      <c r="B257" s="41"/>
      <c r="C257" s="257" t="s">
        <v>381</v>
      </c>
      <c r="D257" s="257" t="s">
        <v>203</v>
      </c>
      <c r="E257" s="258" t="s">
        <v>382</v>
      </c>
      <c r="F257" s="259" t="s">
        <v>383</v>
      </c>
      <c r="G257" s="260" t="s">
        <v>217</v>
      </c>
      <c r="H257" s="261">
        <v>22.271000000000001</v>
      </c>
      <c r="I257" s="262"/>
      <c r="J257" s="263">
        <f>ROUND(I257*H257,2)</f>
        <v>0</v>
      </c>
      <c r="K257" s="259" t="s">
        <v>167</v>
      </c>
      <c r="L257" s="264"/>
      <c r="M257" s="265" t="s">
        <v>19</v>
      </c>
      <c r="N257" s="266" t="s">
        <v>45</v>
      </c>
      <c r="O257" s="86"/>
      <c r="P257" s="215">
        <f>O257*H257</f>
        <v>0</v>
      </c>
      <c r="Q257" s="215">
        <v>0.41699999999999998</v>
      </c>
      <c r="R257" s="215">
        <f>Q257*H257</f>
        <v>9.2870069999999991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191</v>
      </c>
      <c r="AT257" s="217" t="s">
        <v>203</v>
      </c>
      <c r="AU257" s="217" t="s">
        <v>84</v>
      </c>
      <c r="AY257" s="19" t="s">
        <v>143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82</v>
      </c>
      <c r="BK257" s="218">
        <f>ROUND(I257*H257,2)</f>
        <v>0</v>
      </c>
      <c r="BL257" s="19" t="s">
        <v>150</v>
      </c>
      <c r="BM257" s="217" t="s">
        <v>384</v>
      </c>
    </row>
    <row r="258" s="13" customFormat="1">
      <c r="A258" s="13"/>
      <c r="B258" s="224"/>
      <c r="C258" s="225"/>
      <c r="D258" s="226" t="s">
        <v>154</v>
      </c>
      <c r="E258" s="227" t="s">
        <v>19</v>
      </c>
      <c r="F258" s="228" t="s">
        <v>385</v>
      </c>
      <c r="G258" s="225"/>
      <c r="H258" s="229">
        <v>22.271000000000001</v>
      </c>
      <c r="I258" s="230"/>
      <c r="J258" s="225"/>
      <c r="K258" s="225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154</v>
      </c>
      <c r="AU258" s="235" t="s">
        <v>84</v>
      </c>
      <c r="AV258" s="13" t="s">
        <v>84</v>
      </c>
      <c r="AW258" s="13" t="s">
        <v>33</v>
      </c>
      <c r="AX258" s="13" t="s">
        <v>74</v>
      </c>
      <c r="AY258" s="235" t="s">
        <v>143</v>
      </c>
    </row>
    <row r="259" s="14" customFormat="1">
      <c r="A259" s="14"/>
      <c r="B259" s="236"/>
      <c r="C259" s="237"/>
      <c r="D259" s="226" t="s">
        <v>154</v>
      </c>
      <c r="E259" s="238" t="s">
        <v>19</v>
      </c>
      <c r="F259" s="239" t="s">
        <v>156</v>
      </c>
      <c r="G259" s="237"/>
      <c r="H259" s="240">
        <v>22.271000000000001</v>
      </c>
      <c r="I259" s="241"/>
      <c r="J259" s="237"/>
      <c r="K259" s="237"/>
      <c r="L259" s="242"/>
      <c r="M259" s="243"/>
      <c r="N259" s="244"/>
      <c r="O259" s="244"/>
      <c r="P259" s="244"/>
      <c r="Q259" s="244"/>
      <c r="R259" s="244"/>
      <c r="S259" s="244"/>
      <c r="T259" s="24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6" t="s">
        <v>154</v>
      </c>
      <c r="AU259" s="246" t="s">
        <v>84</v>
      </c>
      <c r="AV259" s="14" t="s">
        <v>150</v>
      </c>
      <c r="AW259" s="14" t="s">
        <v>33</v>
      </c>
      <c r="AX259" s="14" t="s">
        <v>82</v>
      </c>
      <c r="AY259" s="246" t="s">
        <v>143</v>
      </c>
    </row>
    <row r="260" s="2" customFormat="1" ht="37.8" customHeight="1">
      <c r="A260" s="40"/>
      <c r="B260" s="41"/>
      <c r="C260" s="206" t="s">
        <v>386</v>
      </c>
      <c r="D260" s="206" t="s">
        <v>145</v>
      </c>
      <c r="E260" s="207" t="s">
        <v>387</v>
      </c>
      <c r="F260" s="208" t="s">
        <v>388</v>
      </c>
      <c r="G260" s="209" t="s">
        <v>217</v>
      </c>
      <c r="H260" s="210">
        <v>13.65</v>
      </c>
      <c r="I260" s="211"/>
      <c r="J260" s="212">
        <f>ROUND(I260*H260,2)</f>
        <v>0</v>
      </c>
      <c r="K260" s="208" t="s">
        <v>167</v>
      </c>
      <c r="L260" s="46"/>
      <c r="M260" s="213" t="s">
        <v>19</v>
      </c>
      <c r="N260" s="214" t="s">
        <v>45</v>
      </c>
      <c r="O260" s="86"/>
      <c r="P260" s="215">
        <f>O260*H260</f>
        <v>0</v>
      </c>
      <c r="Q260" s="215">
        <v>0.089219999999999994</v>
      </c>
      <c r="R260" s="215">
        <f>Q260*H260</f>
        <v>1.2178529999999999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150</v>
      </c>
      <c r="AT260" s="217" t="s">
        <v>145</v>
      </c>
      <c r="AU260" s="217" t="s">
        <v>84</v>
      </c>
      <c r="AY260" s="19" t="s">
        <v>143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82</v>
      </c>
      <c r="BK260" s="218">
        <f>ROUND(I260*H260,2)</f>
        <v>0</v>
      </c>
      <c r="BL260" s="19" t="s">
        <v>150</v>
      </c>
      <c r="BM260" s="217" t="s">
        <v>389</v>
      </c>
    </row>
    <row r="261" s="2" customFormat="1">
      <c r="A261" s="40"/>
      <c r="B261" s="41"/>
      <c r="C261" s="42"/>
      <c r="D261" s="219" t="s">
        <v>152</v>
      </c>
      <c r="E261" s="42"/>
      <c r="F261" s="220" t="s">
        <v>390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152</v>
      </c>
      <c r="AU261" s="19" t="s">
        <v>84</v>
      </c>
    </row>
    <row r="262" s="2" customFormat="1" ht="16.5" customHeight="1">
      <c r="A262" s="40"/>
      <c r="B262" s="41"/>
      <c r="C262" s="257" t="s">
        <v>391</v>
      </c>
      <c r="D262" s="257" t="s">
        <v>203</v>
      </c>
      <c r="E262" s="258" t="s">
        <v>392</v>
      </c>
      <c r="F262" s="259" t="s">
        <v>393</v>
      </c>
      <c r="G262" s="260" t="s">
        <v>217</v>
      </c>
      <c r="H262" s="261">
        <v>13.65</v>
      </c>
      <c r="I262" s="262"/>
      <c r="J262" s="263">
        <f>ROUND(I262*H262,2)</f>
        <v>0</v>
      </c>
      <c r="K262" s="259" t="s">
        <v>167</v>
      </c>
      <c r="L262" s="264"/>
      <c r="M262" s="265" t="s">
        <v>19</v>
      </c>
      <c r="N262" s="266" t="s">
        <v>45</v>
      </c>
      <c r="O262" s="86"/>
      <c r="P262" s="215">
        <f>O262*H262</f>
        <v>0</v>
      </c>
      <c r="Q262" s="215">
        <v>0.113</v>
      </c>
      <c r="R262" s="215">
        <f>Q262*H262</f>
        <v>1.5424500000000001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191</v>
      </c>
      <c r="AT262" s="217" t="s">
        <v>203</v>
      </c>
      <c r="AU262" s="217" t="s">
        <v>84</v>
      </c>
      <c r="AY262" s="19" t="s">
        <v>143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82</v>
      </c>
      <c r="BK262" s="218">
        <f>ROUND(I262*H262,2)</f>
        <v>0</v>
      </c>
      <c r="BL262" s="19" t="s">
        <v>150</v>
      </c>
      <c r="BM262" s="217" t="s">
        <v>394</v>
      </c>
    </row>
    <row r="263" s="12" customFormat="1" ht="22.8" customHeight="1">
      <c r="A263" s="12"/>
      <c r="B263" s="190"/>
      <c r="C263" s="191"/>
      <c r="D263" s="192" t="s">
        <v>73</v>
      </c>
      <c r="E263" s="204" t="s">
        <v>179</v>
      </c>
      <c r="F263" s="204" t="s">
        <v>395</v>
      </c>
      <c r="G263" s="191"/>
      <c r="H263" s="191"/>
      <c r="I263" s="194"/>
      <c r="J263" s="205">
        <f>BK263</f>
        <v>0</v>
      </c>
      <c r="K263" s="191"/>
      <c r="L263" s="196"/>
      <c r="M263" s="197"/>
      <c r="N263" s="198"/>
      <c r="O263" s="198"/>
      <c r="P263" s="199">
        <f>SUM(P264:P332)</f>
        <v>0</v>
      </c>
      <c r="Q263" s="198"/>
      <c r="R263" s="199">
        <f>SUM(R264:R332)</f>
        <v>16.082912349999997</v>
      </c>
      <c r="S263" s="198"/>
      <c r="T263" s="200">
        <f>SUM(T264:T332)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1" t="s">
        <v>82</v>
      </c>
      <c r="AT263" s="202" t="s">
        <v>73</v>
      </c>
      <c r="AU263" s="202" t="s">
        <v>82</v>
      </c>
      <c r="AY263" s="201" t="s">
        <v>143</v>
      </c>
      <c r="BK263" s="203">
        <f>SUM(BK264:BK332)</f>
        <v>0</v>
      </c>
    </row>
    <row r="264" s="2" customFormat="1" ht="21.75" customHeight="1">
      <c r="A264" s="40"/>
      <c r="B264" s="41"/>
      <c r="C264" s="206" t="s">
        <v>396</v>
      </c>
      <c r="D264" s="206" t="s">
        <v>145</v>
      </c>
      <c r="E264" s="207" t="s">
        <v>397</v>
      </c>
      <c r="F264" s="208" t="s">
        <v>398</v>
      </c>
      <c r="G264" s="209" t="s">
        <v>217</v>
      </c>
      <c r="H264" s="210">
        <v>282.291</v>
      </c>
      <c r="I264" s="211"/>
      <c r="J264" s="212">
        <f>ROUND(I264*H264,2)</f>
        <v>0</v>
      </c>
      <c r="K264" s="208" t="s">
        <v>167</v>
      </c>
      <c r="L264" s="46"/>
      <c r="M264" s="213" t="s">
        <v>19</v>
      </c>
      <c r="N264" s="214" t="s">
        <v>45</v>
      </c>
      <c r="O264" s="86"/>
      <c r="P264" s="215">
        <f>O264*H264</f>
        <v>0</v>
      </c>
      <c r="Q264" s="215">
        <v>0.0073499999999999998</v>
      </c>
      <c r="R264" s="215">
        <f>Q264*H264</f>
        <v>2.0748388499999999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150</v>
      </c>
      <c r="AT264" s="217" t="s">
        <v>145</v>
      </c>
      <c r="AU264" s="217" t="s">
        <v>84</v>
      </c>
      <c r="AY264" s="19" t="s">
        <v>143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82</v>
      </c>
      <c r="BK264" s="218">
        <f>ROUND(I264*H264,2)</f>
        <v>0</v>
      </c>
      <c r="BL264" s="19" t="s">
        <v>150</v>
      </c>
      <c r="BM264" s="217" t="s">
        <v>399</v>
      </c>
    </row>
    <row r="265" s="2" customFormat="1">
      <c r="A265" s="40"/>
      <c r="B265" s="41"/>
      <c r="C265" s="42"/>
      <c r="D265" s="219" t="s">
        <v>152</v>
      </c>
      <c r="E265" s="42"/>
      <c r="F265" s="220" t="s">
        <v>400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152</v>
      </c>
      <c r="AU265" s="19" t="s">
        <v>84</v>
      </c>
    </row>
    <row r="266" s="15" customFormat="1">
      <c r="A266" s="15"/>
      <c r="B266" s="247"/>
      <c r="C266" s="248"/>
      <c r="D266" s="226" t="s">
        <v>154</v>
      </c>
      <c r="E266" s="249" t="s">
        <v>19</v>
      </c>
      <c r="F266" s="250" t="s">
        <v>401</v>
      </c>
      <c r="G266" s="248"/>
      <c r="H266" s="249" t="s">
        <v>19</v>
      </c>
      <c r="I266" s="251"/>
      <c r="J266" s="248"/>
      <c r="K266" s="248"/>
      <c r="L266" s="252"/>
      <c r="M266" s="253"/>
      <c r="N266" s="254"/>
      <c r="O266" s="254"/>
      <c r="P266" s="254"/>
      <c r="Q266" s="254"/>
      <c r="R266" s="254"/>
      <c r="S266" s="254"/>
      <c r="T266" s="25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6" t="s">
        <v>154</v>
      </c>
      <c r="AU266" s="256" t="s">
        <v>84</v>
      </c>
      <c r="AV266" s="15" t="s">
        <v>82</v>
      </c>
      <c r="AW266" s="15" t="s">
        <v>33</v>
      </c>
      <c r="AX266" s="15" t="s">
        <v>74</v>
      </c>
      <c r="AY266" s="256" t="s">
        <v>143</v>
      </c>
    </row>
    <row r="267" s="13" customFormat="1">
      <c r="A267" s="13"/>
      <c r="B267" s="224"/>
      <c r="C267" s="225"/>
      <c r="D267" s="226" t="s">
        <v>154</v>
      </c>
      <c r="E267" s="227" t="s">
        <v>19</v>
      </c>
      <c r="F267" s="228" t="s">
        <v>402</v>
      </c>
      <c r="G267" s="225"/>
      <c r="H267" s="229">
        <v>34.006999999999998</v>
      </c>
      <c r="I267" s="230"/>
      <c r="J267" s="225"/>
      <c r="K267" s="225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154</v>
      </c>
      <c r="AU267" s="235" t="s">
        <v>84</v>
      </c>
      <c r="AV267" s="13" t="s">
        <v>84</v>
      </c>
      <c r="AW267" s="13" t="s">
        <v>33</v>
      </c>
      <c r="AX267" s="13" t="s">
        <v>74</v>
      </c>
      <c r="AY267" s="235" t="s">
        <v>143</v>
      </c>
    </row>
    <row r="268" s="15" customFormat="1">
      <c r="A268" s="15"/>
      <c r="B268" s="247"/>
      <c r="C268" s="248"/>
      <c r="D268" s="226" t="s">
        <v>154</v>
      </c>
      <c r="E268" s="249" t="s">
        <v>19</v>
      </c>
      <c r="F268" s="250" t="s">
        <v>403</v>
      </c>
      <c r="G268" s="248"/>
      <c r="H268" s="249" t="s">
        <v>19</v>
      </c>
      <c r="I268" s="251"/>
      <c r="J268" s="248"/>
      <c r="K268" s="248"/>
      <c r="L268" s="252"/>
      <c r="M268" s="253"/>
      <c r="N268" s="254"/>
      <c r="O268" s="254"/>
      <c r="P268" s="254"/>
      <c r="Q268" s="254"/>
      <c r="R268" s="254"/>
      <c r="S268" s="254"/>
      <c r="T268" s="25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56" t="s">
        <v>154</v>
      </c>
      <c r="AU268" s="256" t="s">
        <v>84</v>
      </c>
      <c r="AV268" s="15" t="s">
        <v>82</v>
      </c>
      <c r="AW268" s="15" t="s">
        <v>33</v>
      </c>
      <c r="AX268" s="15" t="s">
        <v>74</v>
      </c>
      <c r="AY268" s="256" t="s">
        <v>143</v>
      </c>
    </row>
    <row r="269" s="13" customFormat="1">
      <c r="A269" s="13"/>
      <c r="B269" s="224"/>
      <c r="C269" s="225"/>
      <c r="D269" s="226" t="s">
        <v>154</v>
      </c>
      <c r="E269" s="227" t="s">
        <v>19</v>
      </c>
      <c r="F269" s="228" t="s">
        <v>404</v>
      </c>
      <c r="G269" s="225"/>
      <c r="H269" s="229">
        <v>107.13</v>
      </c>
      <c r="I269" s="230"/>
      <c r="J269" s="225"/>
      <c r="K269" s="225"/>
      <c r="L269" s="231"/>
      <c r="M269" s="232"/>
      <c r="N269" s="233"/>
      <c r="O269" s="233"/>
      <c r="P269" s="233"/>
      <c r="Q269" s="233"/>
      <c r="R269" s="233"/>
      <c r="S269" s="233"/>
      <c r="T269" s="23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5" t="s">
        <v>154</v>
      </c>
      <c r="AU269" s="235" t="s">
        <v>84</v>
      </c>
      <c r="AV269" s="13" t="s">
        <v>84</v>
      </c>
      <c r="AW269" s="13" t="s">
        <v>33</v>
      </c>
      <c r="AX269" s="13" t="s">
        <v>74</v>
      </c>
      <c r="AY269" s="235" t="s">
        <v>143</v>
      </c>
    </row>
    <row r="270" s="13" customFormat="1">
      <c r="A270" s="13"/>
      <c r="B270" s="224"/>
      <c r="C270" s="225"/>
      <c r="D270" s="226" t="s">
        <v>154</v>
      </c>
      <c r="E270" s="227" t="s">
        <v>19</v>
      </c>
      <c r="F270" s="228" t="s">
        <v>405</v>
      </c>
      <c r="G270" s="225"/>
      <c r="H270" s="229">
        <v>-12.608000000000001</v>
      </c>
      <c r="I270" s="230"/>
      <c r="J270" s="225"/>
      <c r="K270" s="225"/>
      <c r="L270" s="231"/>
      <c r="M270" s="232"/>
      <c r="N270" s="233"/>
      <c r="O270" s="233"/>
      <c r="P270" s="233"/>
      <c r="Q270" s="233"/>
      <c r="R270" s="233"/>
      <c r="S270" s="233"/>
      <c r="T270" s="23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5" t="s">
        <v>154</v>
      </c>
      <c r="AU270" s="235" t="s">
        <v>84</v>
      </c>
      <c r="AV270" s="13" t="s">
        <v>84</v>
      </c>
      <c r="AW270" s="13" t="s">
        <v>33</v>
      </c>
      <c r="AX270" s="13" t="s">
        <v>74</v>
      </c>
      <c r="AY270" s="235" t="s">
        <v>143</v>
      </c>
    </row>
    <row r="271" s="13" customFormat="1">
      <c r="A271" s="13"/>
      <c r="B271" s="224"/>
      <c r="C271" s="225"/>
      <c r="D271" s="226" t="s">
        <v>154</v>
      </c>
      <c r="E271" s="227" t="s">
        <v>19</v>
      </c>
      <c r="F271" s="228" t="s">
        <v>406</v>
      </c>
      <c r="G271" s="225"/>
      <c r="H271" s="229">
        <v>30.09</v>
      </c>
      <c r="I271" s="230"/>
      <c r="J271" s="225"/>
      <c r="K271" s="225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154</v>
      </c>
      <c r="AU271" s="235" t="s">
        <v>84</v>
      </c>
      <c r="AV271" s="13" t="s">
        <v>84</v>
      </c>
      <c r="AW271" s="13" t="s">
        <v>33</v>
      </c>
      <c r="AX271" s="13" t="s">
        <v>74</v>
      </c>
      <c r="AY271" s="235" t="s">
        <v>143</v>
      </c>
    </row>
    <row r="272" s="13" customFormat="1">
      <c r="A272" s="13"/>
      <c r="B272" s="224"/>
      <c r="C272" s="225"/>
      <c r="D272" s="226" t="s">
        <v>154</v>
      </c>
      <c r="E272" s="227" t="s">
        <v>19</v>
      </c>
      <c r="F272" s="228" t="s">
        <v>407</v>
      </c>
      <c r="G272" s="225"/>
      <c r="H272" s="229">
        <v>140.22</v>
      </c>
      <c r="I272" s="230"/>
      <c r="J272" s="225"/>
      <c r="K272" s="225"/>
      <c r="L272" s="231"/>
      <c r="M272" s="232"/>
      <c r="N272" s="233"/>
      <c r="O272" s="233"/>
      <c r="P272" s="233"/>
      <c r="Q272" s="233"/>
      <c r="R272" s="233"/>
      <c r="S272" s="233"/>
      <c r="T272" s="23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5" t="s">
        <v>154</v>
      </c>
      <c r="AU272" s="235" t="s">
        <v>84</v>
      </c>
      <c r="AV272" s="13" t="s">
        <v>84</v>
      </c>
      <c r="AW272" s="13" t="s">
        <v>33</v>
      </c>
      <c r="AX272" s="13" t="s">
        <v>74</v>
      </c>
      <c r="AY272" s="235" t="s">
        <v>143</v>
      </c>
    </row>
    <row r="273" s="13" customFormat="1">
      <c r="A273" s="13"/>
      <c r="B273" s="224"/>
      <c r="C273" s="225"/>
      <c r="D273" s="226" t="s">
        <v>154</v>
      </c>
      <c r="E273" s="227" t="s">
        <v>19</v>
      </c>
      <c r="F273" s="228" t="s">
        <v>408</v>
      </c>
      <c r="G273" s="225"/>
      <c r="H273" s="229">
        <v>-16.547999999999998</v>
      </c>
      <c r="I273" s="230"/>
      <c r="J273" s="225"/>
      <c r="K273" s="225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154</v>
      </c>
      <c r="AU273" s="235" t="s">
        <v>84</v>
      </c>
      <c r="AV273" s="13" t="s">
        <v>84</v>
      </c>
      <c r="AW273" s="13" t="s">
        <v>33</v>
      </c>
      <c r="AX273" s="13" t="s">
        <v>74</v>
      </c>
      <c r="AY273" s="235" t="s">
        <v>143</v>
      </c>
    </row>
    <row r="274" s="14" customFormat="1">
      <c r="A274" s="14"/>
      <c r="B274" s="236"/>
      <c r="C274" s="237"/>
      <c r="D274" s="226" t="s">
        <v>154</v>
      </c>
      <c r="E274" s="238" t="s">
        <v>19</v>
      </c>
      <c r="F274" s="239" t="s">
        <v>156</v>
      </c>
      <c r="G274" s="237"/>
      <c r="H274" s="240">
        <v>282.291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6" t="s">
        <v>154</v>
      </c>
      <c r="AU274" s="246" t="s">
        <v>84</v>
      </c>
      <c r="AV274" s="14" t="s">
        <v>150</v>
      </c>
      <c r="AW274" s="14" t="s">
        <v>33</v>
      </c>
      <c r="AX274" s="14" t="s">
        <v>82</v>
      </c>
      <c r="AY274" s="246" t="s">
        <v>143</v>
      </c>
    </row>
    <row r="275" s="2" customFormat="1" ht="24.15" customHeight="1">
      <c r="A275" s="40"/>
      <c r="B275" s="41"/>
      <c r="C275" s="206" t="s">
        <v>409</v>
      </c>
      <c r="D275" s="206" t="s">
        <v>145</v>
      </c>
      <c r="E275" s="207" t="s">
        <v>410</v>
      </c>
      <c r="F275" s="208" t="s">
        <v>411</v>
      </c>
      <c r="G275" s="209" t="s">
        <v>217</v>
      </c>
      <c r="H275" s="210">
        <v>282.291</v>
      </c>
      <c r="I275" s="211"/>
      <c r="J275" s="212">
        <f>ROUND(I275*H275,2)</f>
        <v>0</v>
      </c>
      <c r="K275" s="208" t="s">
        <v>167</v>
      </c>
      <c r="L275" s="46"/>
      <c r="M275" s="213" t="s">
        <v>19</v>
      </c>
      <c r="N275" s="214" t="s">
        <v>45</v>
      </c>
      <c r="O275" s="86"/>
      <c r="P275" s="215">
        <f>O275*H275</f>
        <v>0</v>
      </c>
      <c r="Q275" s="215">
        <v>0.0014</v>
      </c>
      <c r="R275" s="215">
        <f>Q275*H275</f>
        <v>0.39520739999999999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150</v>
      </c>
      <c r="AT275" s="217" t="s">
        <v>145</v>
      </c>
      <c r="AU275" s="217" t="s">
        <v>84</v>
      </c>
      <c r="AY275" s="19" t="s">
        <v>143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82</v>
      </c>
      <c r="BK275" s="218">
        <f>ROUND(I275*H275,2)</f>
        <v>0</v>
      </c>
      <c r="BL275" s="19" t="s">
        <v>150</v>
      </c>
      <c r="BM275" s="217" t="s">
        <v>412</v>
      </c>
    </row>
    <row r="276" s="2" customFormat="1">
      <c r="A276" s="40"/>
      <c r="B276" s="41"/>
      <c r="C276" s="42"/>
      <c r="D276" s="219" t="s">
        <v>152</v>
      </c>
      <c r="E276" s="42"/>
      <c r="F276" s="220" t="s">
        <v>413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152</v>
      </c>
      <c r="AU276" s="19" t="s">
        <v>84</v>
      </c>
    </row>
    <row r="277" s="2" customFormat="1" ht="24.15" customHeight="1">
      <c r="A277" s="40"/>
      <c r="B277" s="41"/>
      <c r="C277" s="206" t="s">
        <v>414</v>
      </c>
      <c r="D277" s="206" t="s">
        <v>145</v>
      </c>
      <c r="E277" s="207" t="s">
        <v>415</v>
      </c>
      <c r="F277" s="208" t="s">
        <v>416</v>
      </c>
      <c r="G277" s="209" t="s">
        <v>217</v>
      </c>
      <c r="H277" s="210">
        <v>247.571</v>
      </c>
      <c r="I277" s="211"/>
      <c r="J277" s="212">
        <f>ROUND(I277*H277,2)</f>
        <v>0</v>
      </c>
      <c r="K277" s="208" t="s">
        <v>167</v>
      </c>
      <c r="L277" s="46"/>
      <c r="M277" s="213" t="s">
        <v>19</v>
      </c>
      <c r="N277" s="214" t="s">
        <v>45</v>
      </c>
      <c r="O277" s="86"/>
      <c r="P277" s="215">
        <f>O277*H277</f>
        <v>0</v>
      </c>
      <c r="Q277" s="215">
        <v>0.0043800000000000002</v>
      </c>
      <c r="R277" s="215">
        <f>Q277*H277</f>
        <v>1.08436098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150</v>
      </c>
      <c r="AT277" s="217" t="s">
        <v>145</v>
      </c>
      <c r="AU277" s="217" t="s">
        <v>84</v>
      </c>
      <c r="AY277" s="19" t="s">
        <v>143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82</v>
      </c>
      <c r="BK277" s="218">
        <f>ROUND(I277*H277,2)</f>
        <v>0</v>
      </c>
      <c r="BL277" s="19" t="s">
        <v>150</v>
      </c>
      <c r="BM277" s="217" t="s">
        <v>417</v>
      </c>
    </row>
    <row r="278" s="2" customFormat="1">
      <c r="A278" s="40"/>
      <c r="B278" s="41"/>
      <c r="C278" s="42"/>
      <c r="D278" s="219" t="s">
        <v>152</v>
      </c>
      <c r="E278" s="42"/>
      <c r="F278" s="220" t="s">
        <v>418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152</v>
      </c>
      <c r="AU278" s="19" t="s">
        <v>84</v>
      </c>
    </row>
    <row r="279" s="15" customFormat="1">
      <c r="A279" s="15"/>
      <c r="B279" s="247"/>
      <c r="C279" s="248"/>
      <c r="D279" s="226" t="s">
        <v>154</v>
      </c>
      <c r="E279" s="249" t="s">
        <v>19</v>
      </c>
      <c r="F279" s="250" t="s">
        <v>401</v>
      </c>
      <c r="G279" s="248"/>
      <c r="H279" s="249" t="s">
        <v>19</v>
      </c>
      <c r="I279" s="251"/>
      <c r="J279" s="248"/>
      <c r="K279" s="248"/>
      <c r="L279" s="252"/>
      <c r="M279" s="253"/>
      <c r="N279" s="254"/>
      <c r="O279" s="254"/>
      <c r="P279" s="254"/>
      <c r="Q279" s="254"/>
      <c r="R279" s="254"/>
      <c r="S279" s="254"/>
      <c r="T279" s="25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6" t="s">
        <v>154</v>
      </c>
      <c r="AU279" s="256" t="s">
        <v>84</v>
      </c>
      <c r="AV279" s="15" t="s">
        <v>82</v>
      </c>
      <c r="AW279" s="15" t="s">
        <v>33</v>
      </c>
      <c r="AX279" s="15" t="s">
        <v>74</v>
      </c>
      <c r="AY279" s="256" t="s">
        <v>143</v>
      </c>
    </row>
    <row r="280" s="13" customFormat="1">
      <c r="A280" s="13"/>
      <c r="B280" s="224"/>
      <c r="C280" s="225"/>
      <c r="D280" s="226" t="s">
        <v>154</v>
      </c>
      <c r="E280" s="227" t="s">
        <v>19</v>
      </c>
      <c r="F280" s="228" t="s">
        <v>402</v>
      </c>
      <c r="G280" s="225"/>
      <c r="H280" s="229">
        <v>34.006999999999998</v>
      </c>
      <c r="I280" s="230"/>
      <c r="J280" s="225"/>
      <c r="K280" s="225"/>
      <c r="L280" s="231"/>
      <c r="M280" s="232"/>
      <c r="N280" s="233"/>
      <c r="O280" s="233"/>
      <c r="P280" s="233"/>
      <c r="Q280" s="233"/>
      <c r="R280" s="233"/>
      <c r="S280" s="233"/>
      <c r="T280" s="23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5" t="s">
        <v>154</v>
      </c>
      <c r="AU280" s="235" t="s">
        <v>84</v>
      </c>
      <c r="AV280" s="13" t="s">
        <v>84</v>
      </c>
      <c r="AW280" s="13" t="s">
        <v>33</v>
      </c>
      <c r="AX280" s="13" t="s">
        <v>74</v>
      </c>
      <c r="AY280" s="235" t="s">
        <v>143</v>
      </c>
    </row>
    <row r="281" s="15" customFormat="1">
      <c r="A281" s="15"/>
      <c r="B281" s="247"/>
      <c r="C281" s="248"/>
      <c r="D281" s="226" t="s">
        <v>154</v>
      </c>
      <c r="E281" s="249" t="s">
        <v>19</v>
      </c>
      <c r="F281" s="250" t="s">
        <v>403</v>
      </c>
      <c r="G281" s="248"/>
      <c r="H281" s="249" t="s">
        <v>19</v>
      </c>
      <c r="I281" s="251"/>
      <c r="J281" s="248"/>
      <c r="K281" s="248"/>
      <c r="L281" s="252"/>
      <c r="M281" s="253"/>
      <c r="N281" s="254"/>
      <c r="O281" s="254"/>
      <c r="P281" s="254"/>
      <c r="Q281" s="254"/>
      <c r="R281" s="254"/>
      <c r="S281" s="254"/>
      <c r="T281" s="25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56" t="s">
        <v>154</v>
      </c>
      <c r="AU281" s="256" t="s">
        <v>84</v>
      </c>
      <c r="AV281" s="15" t="s">
        <v>82</v>
      </c>
      <c r="AW281" s="15" t="s">
        <v>33</v>
      </c>
      <c r="AX281" s="15" t="s">
        <v>74</v>
      </c>
      <c r="AY281" s="256" t="s">
        <v>143</v>
      </c>
    </row>
    <row r="282" s="13" customFormat="1">
      <c r="A282" s="13"/>
      <c r="B282" s="224"/>
      <c r="C282" s="225"/>
      <c r="D282" s="226" t="s">
        <v>154</v>
      </c>
      <c r="E282" s="227" t="s">
        <v>19</v>
      </c>
      <c r="F282" s="228" t="s">
        <v>404</v>
      </c>
      <c r="G282" s="225"/>
      <c r="H282" s="229">
        <v>107.13</v>
      </c>
      <c r="I282" s="230"/>
      <c r="J282" s="225"/>
      <c r="K282" s="225"/>
      <c r="L282" s="231"/>
      <c r="M282" s="232"/>
      <c r="N282" s="233"/>
      <c r="O282" s="233"/>
      <c r="P282" s="233"/>
      <c r="Q282" s="233"/>
      <c r="R282" s="233"/>
      <c r="S282" s="233"/>
      <c r="T282" s="23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5" t="s">
        <v>154</v>
      </c>
      <c r="AU282" s="235" t="s">
        <v>84</v>
      </c>
      <c r="AV282" s="13" t="s">
        <v>84</v>
      </c>
      <c r="AW282" s="13" t="s">
        <v>33</v>
      </c>
      <c r="AX282" s="13" t="s">
        <v>74</v>
      </c>
      <c r="AY282" s="235" t="s">
        <v>143</v>
      </c>
    </row>
    <row r="283" s="13" customFormat="1">
      <c r="A283" s="13"/>
      <c r="B283" s="224"/>
      <c r="C283" s="225"/>
      <c r="D283" s="226" t="s">
        <v>154</v>
      </c>
      <c r="E283" s="227" t="s">
        <v>19</v>
      </c>
      <c r="F283" s="228" t="s">
        <v>405</v>
      </c>
      <c r="G283" s="225"/>
      <c r="H283" s="229">
        <v>-12.608000000000001</v>
      </c>
      <c r="I283" s="230"/>
      <c r="J283" s="225"/>
      <c r="K283" s="225"/>
      <c r="L283" s="231"/>
      <c r="M283" s="232"/>
      <c r="N283" s="233"/>
      <c r="O283" s="233"/>
      <c r="P283" s="233"/>
      <c r="Q283" s="233"/>
      <c r="R283" s="233"/>
      <c r="S283" s="233"/>
      <c r="T283" s="23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5" t="s">
        <v>154</v>
      </c>
      <c r="AU283" s="235" t="s">
        <v>84</v>
      </c>
      <c r="AV283" s="13" t="s">
        <v>84</v>
      </c>
      <c r="AW283" s="13" t="s">
        <v>33</v>
      </c>
      <c r="AX283" s="13" t="s">
        <v>74</v>
      </c>
      <c r="AY283" s="235" t="s">
        <v>143</v>
      </c>
    </row>
    <row r="284" s="13" customFormat="1">
      <c r="A284" s="13"/>
      <c r="B284" s="224"/>
      <c r="C284" s="225"/>
      <c r="D284" s="226" t="s">
        <v>154</v>
      </c>
      <c r="E284" s="227" t="s">
        <v>19</v>
      </c>
      <c r="F284" s="228" t="s">
        <v>406</v>
      </c>
      <c r="G284" s="225"/>
      <c r="H284" s="229">
        <v>30.09</v>
      </c>
      <c r="I284" s="230"/>
      <c r="J284" s="225"/>
      <c r="K284" s="225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154</v>
      </c>
      <c r="AU284" s="235" t="s">
        <v>84</v>
      </c>
      <c r="AV284" s="13" t="s">
        <v>84</v>
      </c>
      <c r="AW284" s="13" t="s">
        <v>33</v>
      </c>
      <c r="AX284" s="13" t="s">
        <v>74</v>
      </c>
      <c r="AY284" s="235" t="s">
        <v>143</v>
      </c>
    </row>
    <row r="285" s="13" customFormat="1">
      <c r="A285" s="13"/>
      <c r="B285" s="224"/>
      <c r="C285" s="225"/>
      <c r="D285" s="226" t="s">
        <v>154</v>
      </c>
      <c r="E285" s="227" t="s">
        <v>19</v>
      </c>
      <c r="F285" s="228" t="s">
        <v>407</v>
      </c>
      <c r="G285" s="225"/>
      <c r="H285" s="229">
        <v>140.22</v>
      </c>
      <c r="I285" s="230"/>
      <c r="J285" s="225"/>
      <c r="K285" s="225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154</v>
      </c>
      <c r="AU285" s="235" t="s">
        <v>84</v>
      </c>
      <c r="AV285" s="13" t="s">
        <v>84</v>
      </c>
      <c r="AW285" s="13" t="s">
        <v>33</v>
      </c>
      <c r="AX285" s="13" t="s">
        <v>74</v>
      </c>
      <c r="AY285" s="235" t="s">
        <v>143</v>
      </c>
    </row>
    <row r="286" s="13" customFormat="1">
      <c r="A286" s="13"/>
      <c r="B286" s="224"/>
      <c r="C286" s="225"/>
      <c r="D286" s="226" t="s">
        <v>154</v>
      </c>
      <c r="E286" s="227" t="s">
        <v>19</v>
      </c>
      <c r="F286" s="228" t="s">
        <v>408</v>
      </c>
      <c r="G286" s="225"/>
      <c r="H286" s="229">
        <v>-16.547999999999998</v>
      </c>
      <c r="I286" s="230"/>
      <c r="J286" s="225"/>
      <c r="K286" s="225"/>
      <c r="L286" s="231"/>
      <c r="M286" s="232"/>
      <c r="N286" s="233"/>
      <c r="O286" s="233"/>
      <c r="P286" s="233"/>
      <c r="Q286" s="233"/>
      <c r="R286" s="233"/>
      <c r="S286" s="233"/>
      <c r="T286" s="23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5" t="s">
        <v>154</v>
      </c>
      <c r="AU286" s="235" t="s">
        <v>84</v>
      </c>
      <c r="AV286" s="13" t="s">
        <v>84</v>
      </c>
      <c r="AW286" s="13" t="s">
        <v>33</v>
      </c>
      <c r="AX286" s="13" t="s">
        <v>74</v>
      </c>
      <c r="AY286" s="235" t="s">
        <v>143</v>
      </c>
    </row>
    <row r="287" s="16" customFormat="1">
      <c r="A287" s="16"/>
      <c r="B287" s="267"/>
      <c r="C287" s="268"/>
      <c r="D287" s="226" t="s">
        <v>154</v>
      </c>
      <c r="E287" s="269" t="s">
        <v>19</v>
      </c>
      <c r="F287" s="270" t="s">
        <v>419</v>
      </c>
      <c r="G287" s="268"/>
      <c r="H287" s="271">
        <v>282.291</v>
      </c>
      <c r="I287" s="272"/>
      <c r="J287" s="268"/>
      <c r="K287" s="268"/>
      <c r="L287" s="273"/>
      <c r="M287" s="274"/>
      <c r="N287" s="275"/>
      <c r="O287" s="275"/>
      <c r="P287" s="275"/>
      <c r="Q287" s="275"/>
      <c r="R287" s="275"/>
      <c r="S287" s="275"/>
      <c r="T287" s="276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T287" s="277" t="s">
        <v>154</v>
      </c>
      <c r="AU287" s="277" t="s">
        <v>84</v>
      </c>
      <c r="AV287" s="16" t="s">
        <v>164</v>
      </c>
      <c r="AW287" s="16" t="s">
        <v>33</v>
      </c>
      <c r="AX287" s="16" t="s">
        <v>74</v>
      </c>
      <c r="AY287" s="277" t="s">
        <v>143</v>
      </c>
    </row>
    <row r="288" s="15" customFormat="1">
      <c r="A288" s="15"/>
      <c r="B288" s="247"/>
      <c r="C288" s="248"/>
      <c r="D288" s="226" t="s">
        <v>154</v>
      </c>
      <c r="E288" s="249" t="s">
        <v>19</v>
      </c>
      <c r="F288" s="250" t="s">
        <v>420</v>
      </c>
      <c r="G288" s="248"/>
      <c r="H288" s="249" t="s">
        <v>19</v>
      </c>
      <c r="I288" s="251"/>
      <c r="J288" s="248"/>
      <c r="K288" s="248"/>
      <c r="L288" s="252"/>
      <c r="M288" s="253"/>
      <c r="N288" s="254"/>
      <c r="O288" s="254"/>
      <c r="P288" s="254"/>
      <c r="Q288" s="254"/>
      <c r="R288" s="254"/>
      <c r="S288" s="254"/>
      <c r="T288" s="25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56" t="s">
        <v>154</v>
      </c>
      <c r="AU288" s="256" t="s">
        <v>84</v>
      </c>
      <c r="AV288" s="15" t="s">
        <v>82</v>
      </c>
      <c r="AW288" s="15" t="s">
        <v>33</v>
      </c>
      <c r="AX288" s="15" t="s">
        <v>74</v>
      </c>
      <c r="AY288" s="256" t="s">
        <v>143</v>
      </c>
    </row>
    <row r="289" s="13" customFormat="1">
      <c r="A289" s="13"/>
      <c r="B289" s="224"/>
      <c r="C289" s="225"/>
      <c r="D289" s="226" t="s">
        <v>154</v>
      </c>
      <c r="E289" s="227" t="s">
        <v>19</v>
      </c>
      <c r="F289" s="228" t="s">
        <v>421</v>
      </c>
      <c r="G289" s="225"/>
      <c r="H289" s="229">
        <v>-6.6150000000000002</v>
      </c>
      <c r="I289" s="230"/>
      <c r="J289" s="225"/>
      <c r="K289" s="225"/>
      <c r="L289" s="231"/>
      <c r="M289" s="232"/>
      <c r="N289" s="233"/>
      <c r="O289" s="233"/>
      <c r="P289" s="233"/>
      <c r="Q289" s="233"/>
      <c r="R289" s="233"/>
      <c r="S289" s="233"/>
      <c r="T289" s="23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5" t="s">
        <v>154</v>
      </c>
      <c r="AU289" s="235" t="s">
        <v>84</v>
      </c>
      <c r="AV289" s="13" t="s">
        <v>84</v>
      </c>
      <c r="AW289" s="13" t="s">
        <v>33</v>
      </c>
      <c r="AX289" s="13" t="s">
        <v>74</v>
      </c>
      <c r="AY289" s="235" t="s">
        <v>143</v>
      </c>
    </row>
    <row r="290" s="13" customFormat="1">
      <c r="A290" s="13"/>
      <c r="B290" s="224"/>
      <c r="C290" s="225"/>
      <c r="D290" s="226" t="s">
        <v>154</v>
      </c>
      <c r="E290" s="227" t="s">
        <v>19</v>
      </c>
      <c r="F290" s="228" t="s">
        <v>422</v>
      </c>
      <c r="G290" s="225"/>
      <c r="H290" s="229">
        <v>-3.3599999999999999</v>
      </c>
      <c r="I290" s="230"/>
      <c r="J290" s="225"/>
      <c r="K290" s="225"/>
      <c r="L290" s="231"/>
      <c r="M290" s="232"/>
      <c r="N290" s="233"/>
      <c r="O290" s="233"/>
      <c r="P290" s="233"/>
      <c r="Q290" s="233"/>
      <c r="R290" s="233"/>
      <c r="S290" s="233"/>
      <c r="T290" s="23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5" t="s">
        <v>154</v>
      </c>
      <c r="AU290" s="235" t="s">
        <v>84</v>
      </c>
      <c r="AV290" s="13" t="s">
        <v>84</v>
      </c>
      <c r="AW290" s="13" t="s">
        <v>33</v>
      </c>
      <c r="AX290" s="13" t="s">
        <v>74</v>
      </c>
      <c r="AY290" s="235" t="s">
        <v>143</v>
      </c>
    </row>
    <row r="291" s="13" customFormat="1">
      <c r="A291" s="13"/>
      <c r="B291" s="224"/>
      <c r="C291" s="225"/>
      <c r="D291" s="226" t="s">
        <v>154</v>
      </c>
      <c r="E291" s="227" t="s">
        <v>19</v>
      </c>
      <c r="F291" s="228" t="s">
        <v>423</v>
      </c>
      <c r="G291" s="225"/>
      <c r="H291" s="229">
        <v>-4.6059999999999999</v>
      </c>
      <c r="I291" s="230"/>
      <c r="J291" s="225"/>
      <c r="K291" s="225"/>
      <c r="L291" s="231"/>
      <c r="M291" s="232"/>
      <c r="N291" s="233"/>
      <c r="O291" s="233"/>
      <c r="P291" s="233"/>
      <c r="Q291" s="233"/>
      <c r="R291" s="233"/>
      <c r="S291" s="233"/>
      <c r="T291" s="23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5" t="s">
        <v>154</v>
      </c>
      <c r="AU291" s="235" t="s">
        <v>84</v>
      </c>
      <c r="AV291" s="13" t="s">
        <v>84</v>
      </c>
      <c r="AW291" s="13" t="s">
        <v>33</v>
      </c>
      <c r="AX291" s="13" t="s">
        <v>74</v>
      </c>
      <c r="AY291" s="235" t="s">
        <v>143</v>
      </c>
    </row>
    <row r="292" s="13" customFormat="1">
      <c r="A292" s="13"/>
      <c r="B292" s="224"/>
      <c r="C292" s="225"/>
      <c r="D292" s="226" t="s">
        <v>154</v>
      </c>
      <c r="E292" s="227" t="s">
        <v>19</v>
      </c>
      <c r="F292" s="228" t="s">
        <v>424</v>
      </c>
      <c r="G292" s="225"/>
      <c r="H292" s="229">
        <v>-13.555999999999999</v>
      </c>
      <c r="I292" s="230"/>
      <c r="J292" s="225"/>
      <c r="K292" s="225"/>
      <c r="L292" s="231"/>
      <c r="M292" s="232"/>
      <c r="N292" s="233"/>
      <c r="O292" s="233"/>
      <c r="P292" s="233"/>
      <c r="Q292" s="233"/>
      <c r="R292" s="233"/>
      <c r="S292" s="233"/>
      <c r="T292" s="23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5" t="s">
        <v>154</v>
      </c>
      <c r="AU292" s="235" t="s">
        <v>84</v>
      </c>
      <c r="AV292" s="13" t="s">
        <v>84</v>
      </c>
      <c r="AW292" s="13" t="s">
        <v>33</v>
      </c>
      <c r="AX292" s="13" t="s">
        <v>74</v>
      </c>
      <c r="AY292" s="235" t="s">
        <v>143</v>
      </c>
    </row>
    <row r="293" s="13" customFormat="1">
      <c r="A293" s="13"/>
      <c r="B293" s="224"/>
      <c r="C293" s="225"/>
      <c r="D293" s="226" t="s">
        <v>154</v>
      </c>
      <c r="E293" s="227" t="s">
        <v>19</v>
      </c>
      <c r="F293" s="228" t="s">
        <v>425</v>
      </c>
      <c r="G293" s="225"/>
      <c r="H293" s="229">
        <v>5.516</v>
      </c>
      <c r="I293" s="230"/>
      <c r="J293" s="225"/>
      <c r="K293" s="225"/>
      <c r="L293" s="231"/>
      <c r="M293" s="232"/>
      <c r="N293" s="233"/>
      <c r="O293" s="233"/>
      <c r="P293" s="233"/>
      <c r="Q293" s="233"/>
      <c r="R293" s="233"/>
      <c r="S293" s="233"/>
      <c r="T293" s="23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5" t="s">
        <v>154</v>
      </c>
      <c r="AU293" s="235" t="s">
        <v>84</v>
      </c>
      <c r="AV293" s="13" t="s">
        <v>84</v>
      </c>
      <c r="AW293" s="13" t="s">
        <v>33</v>
      </c>
      <c r="AX293" s="13" t="s">
        <v>74</v>
      </c>
      <c r="AY293" s="235" t="s">
        <v>143</v>
      </c>
    </row>
    <row r="294" s="13" customFormat="1">
      <c r="A294" s="13"/>
      <c r="B294" s="224"/>
      <c r="C294" s="225"/>
      <c r="D294" s="226" t="s">
        <v>154</v>
      </c>
      <c r="E294" s="227" t="s">
        <v>19</v>
      </c>
      <c r="F294" s="228" t="s">
        <v>422</v>
      </c>
      <c r="G294" s="225"/>
      <c r="H294" s="229">
        <v>-3.3599999999999999</v>
      </c>
      <c r="I294" s="230"/>
      <c r="J294" s="225"/>
      <c r="K294" s="225"/>
      <c r="L294" s="231"/>
      <c r="M294" s="232"/>
      <c r="N294" s="233"/>
      <c r="O294" s="233"/>
      <c r="P294" s="233"/>
      <c r="Q294" s="233"/>
      <c r="R294" s="233"/>
      <c r="S294" s="233"/>
      <c r="T294" s="23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5" t="s">
        <v>154</v>
      </c>
      <c r="AU294" s="235" t="s">
        <v>84</v>
      </c>
      <c r="AV294" s="13" t="s">
        <v>84</v>
      </c>
      <c r="AW294" s="13" t="s">
        <v>33</v>
      </c>
      <c r="AX294" s="13" t="s">
        <v>74</v>
      </c>
      <c r="AY294" s="235" t="s">
        <v>143</v>
      </c>
    </row>
    <row r="295" s="13" customFormat="1">
      <c r="A295" s="13"/>
      <c r="B295" s="224"/>
      <c r="C295" s="225"/>
      <c r="D295" s="226" t="s">
        <v>154</v>
      </c>
      <c r="E295" s="227" t="s">
        <v>19</v>
      </c>
      <c r="F295" s="228" t="s">
        <v>426</v>
      </c>
      <c r="G295" s="225"/>
      <c r="H295" s="229">
        <v>-3.4649999999999999</v>
      </c>
      <c r="I295" s="230"/>
      <c r="J295" s="225"/>
      <c r="K295" s="225"/>
      <c r="L295" s="231"/>
      <c r="M295" s="232"/>
      <c r="N295" s="233"/>
      <c r="O295" s="233"/>
      <c r="P295" s="233"/>
      <c r="Q295" s="233"/>
      <c r="R295" s="233"/>
      <c r="S295" s="233"/>
      <c r="T295" s="23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5" t="s">
        <v>154</v>
      </c>
      <c r="AU295" s="235" t="s">
        <v>84</v>
      </c>
      <c r="AV295" s="13" t="s">
        <v>84</v>
      </c>
      <c r="AW295" s="13" t="s">
        <v>33</v>
      </c>
      <c r="AX295" s="13" t="s">
        <v>74</v>
      </c>
      <c r="AY295" s="235" t="s">
        <v>143</v>
      </c>
    </row>
    <row r="296" s="13" customFormat="1">
      <c r="A296" s="13"/>
      <c r="B296" s="224"/>
      <c r="C296" s="225"/>
      <c r="D296" s="226" t="s">
        <v>154</v>
      </c>
      <c r="E296" s="227" t="s">
        <v>19</v>
      </c>
      <c r="F296" s="228" t="s">
        <v>427</v>
      </c>
      <c r="G296" s="225"/>
      <c r="H296" s="229">
        <v>-3.4199999999999999</v>
      </c>
      <c r="I296" s="230"/>
      <c r="J296" s="225"/>
      <c r="K296" s="225"/>
      <c r="L296" s="231"/>
      <c r="M296" s="232"/>
      <c r="N296" s="233"/>
      <c r="O296" s="233"/>
      <c r="P296" s="233"/>
      <c r="Q296" s="233"/>
      <c r="R296" s="233"/>
      <c r="S296" s="233"/>
      <c r="T296" s="23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5" t="s">
        <v>154</v>
      </c>
      <c r="AU296" s="235" t="s">
        <v>84</v>
      </c>
      <c r="AV296" s="13" t="s">
        <v>84</v>
      </c>
      <c r="AW296" s="13" t="s">
        <v>33</v>
      </c>
      <c r="AX296" s="13" t="s">
        <v>74</v>
      </c>
      <c r="AY296" s="235" t="s">
        <v>143</v>
      </c>
    </row>
    <row r="297" s="13" customFormat="1">
      <c r="A297" s="13"/>
      <c r="B297" s="224"/>
      <c r="C297" s="225"/>
      <c r="D297" s="226" t="s">
        <v>154</v>
      </c>
      <c r="E297" s="227" t="s">
        <v>19</v>
      </c>
      <c r="F297" s="228" t="s">
        <v>428</v>
      </c>
      <c r="G297" s="225"/>
      <c r="H297" s="229">
        <v>-1.8540000000000001</v>
      </c>
      <c r="I297" s="230"/>
      <c r="J297" s="225"/>
      <c r="K297" s="225"/>
      <c r="L297" s="231"/>
      <c r="M297" s="232"/>
      <c r="N297" s="233"/>
      <c r="O297" s="233"/>
      <c r="P297" s="233"/>
      <c r="Q297" s="233"/>
      <c r="R297" s="233"/>
      <c r="S297" s="233"/>
      <c r="T297" s="23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5" t="s">
        <v>154</v>
      </c>
      <c r="AU297" s="235" t="s">
        <v>84</v>
      </c>
      <c r="AV297" s="13" t="s">
        <v>84</v>
      </c>
      <c r="AW297" s="13" t="s">
        <v>33</v>
      </c>
      <c r="AX297" s="13" t="s">
        <v>74</v>
      </c>
      <c r="AY297" s="235" t="s">
        <v>143</v>
      </c>
    </row>
    <row r="298" s="14" customFormat="1">
      <c r="A298" s="14"/>
      <c r="B298" s="236"/>
      <c r="C298" s="237"/>
      <c r="D298" s="226" t="s">
        <v>154</v>
      </c>
      <c r="E298" s="238" t="s">
        <v>19</v>
      </c>
      <c r="F298" s="239" t="s">
        <v>156</v>
      </c>
      <c r="G298" s="237"/>
      <c r="H298" s="240">
        <v>247.57099999999994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6" t="s">
        <v>154</v>
      </c>
      <c r="AU298" s="246" t="s">
        <v>84</v>
      </c>
      <c r="AV298" s="14" t="s">
        <v>150</v>
      </c>
      <c r="AW298" s="14" t="s">
        <v>33</v>
      </c>
      <c r="AX298" s="14" t="s">
        <v>82</v>
      </c>
      <c r="AY298" s="246" t="s">
        <v>143</v>
      </c>
    </row>
    <row r="299" s="2" customFormat="1" ht="24.15" customHeight="1">
      <c r="A299" s="40"/>
      <c r="B299" s="41"/>
      <c r="C299" s="206" t="s">
        <v>429</v>
      </c>
      <c r="D299" s="206" t="s">
        <v>145</v>
      </c>
      <c r="E299" s="207" t="s">
        <v>430</v>
      </c>
      <c r="F299" s="208" t="s">
        <v>431</v>
      </c>
      <c r="G299" s="209" t="s">
        <v>217</v>
      </c>
      <c r="H299" s="210">
        <v>247.571</v>
      </c>
      <c r="I299" s="211"/>
      <c r="J299" s="212">
        <f>ROUND(I299*H299,2)</f>
        <v>0</v>
      </c>
      <c r="K299" s="208" t="s">
        <v>167</v>
      </c>
      <c r="L299" s="46"/>
      <c r="M299" s="213" t="s">
        <v>19</v>
      </c>
      <c r="N299" s="214" t="s">
        <v>45</v>
      </c>
      <c r="O299" s="86"/>
      <c r="P299" s="215">
        <f>O299*H299</f>
        <v>0</v>
      </c>
      <c r="Q299" s="215">
        <v>0.018380000000000001</v>
      </c>
      <c r="R299" s="215">
        <f>Q299*H299</f>
        <v>4.5503549799999998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150</v>
      </c>
      <c r="AT299" s="217" t="s">
        <v>145</v>
      </c>
      <c r="AU299" s="217" t="s">
        <v>84</v>
      </c>
      <c r="AY299" s="19" t="s">
        <v>143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82</v>
      </c>
      <c r="BK299" s="218">
        <f>ROUND(I299*H299,2)</f>
        <v>0</v>
      </c>
      <c r="BL299" s="19" t="s">
        <v>150</v>
      </c>
      <c r="BM299" s="217" t="s">
        <v>432</v>
      </c>
    </row>
    <row r="300" s="2" customFormat="1">
      <c r="A300" s="40"/>
      <c r="B300" s="41"/>
      <c r="C300" s="42"/>
      <c r="D300" s="219" t="s">
        <v>152</v>
      </c>
      <c r="E300" s="42"/>
      <c r="F300" s="220" t="s">
        <v>433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152</v>
      </c>
      <c r="AU300" s="19" t="s">
        <v>84</v>
      </c>
    </row>
    <row r="301" s="2" customFormat="1" ht="24.15" customHeight="1">
      <c r="A301" s="40"/>
      <c r="B301" s="41"/>
      <c r="C301" s="206" t="s">
        <v>434</v>
      </c>
      <c r="D301" s="206" t="s">
        <v>145</v>
      </c>
      <c r="E301" s="207" t="s">
        <v>435</v>
      </c>
      <c r="F301" s="208" t="s">
        <v>436</v>
      </c>
      <c r="G301" s="209" t="s">
        <v>217</v>
      </c>
      <c r="H301" s="210">
        <v>495.142</v>
      </c>
      <c r="I301" s="211"/>
      <c r="J301" s="212">
        <f>ROUND(I301*H301,2)</f>
        <v>0</v>
      </c>
      <c r="K301" s="208" t="s">
        <v>167</v>
      </c>
      <c r="L301" s="46"/>
      <c r="M301" s="213" t="s">
        <v>19</v>
      </c>
      <c r="N301" s="214" t="s">
        <v>45</v>
      </c>
      <c r="O301" s="86"/>
      <c r="P301" s="215">
        <f>O301*H301</f>
        <v>0</v>
      </c>
      <c r="Q301" s="215">
        <v>0.0079000000000000008</v>
      </c>
      <c r="R301" s="215">
        <f>Q301*H301</f>
        <v>3.9116218000000003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150</v>
      </c>
      <c r="AT301" s="217" t="s">
        <v>145</v>
      </c>
      <c r="AU301" s="217" t="s">
        <v>84</v>
      </c>
      <c r="AY301" s="19" t="s">
        <v>143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82</v>
      </c>
      <c r="BK301" s="218">
        <f>ROUND(I301*H301,2)</f>
        <v>0</v>
      </c>
      <c r="BL301" s="19" t="s">
        <v>150</v>
      </c>
      <c r="BM301" s="217" t="s">
        <v>437</v>
      </c>
    </row>
    <row r="302" s="2" customFormat="1">
      <c r="A302" s="40"/>
      <c r="B302" s="41"/>
      <c r="C302" s="42"/>
      <c r="D302" s="219" t="s">
        <v>152</v>
      </c>
      <c r="E302" s="42"/>
      <c r="F302" s="220" t="s">
        <v>438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152</v>
      </c>
      <c r="AU302" s="19" t="s">
        <v>84</v>
      </c>
    </row>
    <row r="303" s="13" customFormat="1">
      <c r="A303" s="13"/>
      <c r="B303" s="224"/>
      <c r="C303" s="225"/>
      <c r="D303" s="226" t="s">
        <v>154</v>
      </c>
      <c r="E303" s="227" t="s">
        <v>19</v>
      </c>
      <c r="F303" s="228" t="s">
        <v>439</v>
      </c>
      <c r="G303" s="225"/>
      <c r="H303" s="229">
        <v>495.142</v>
      </c>
      <c r="I303" s="230"/>
      <c r="J303" s="225"/>
      <c r="K303" s="225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154</v>
      </c>
      <c r="AU303" s="235" t="s">
        <v>84</v>
      </c>
      <c r="AV303" s="13" t="s">
        <v>84</v>
      </c>
      <c r="AW303" s="13" t="s">
        <v>33</v>
      </c>
      <c r="AX303" s="13" t="s">
        <v>82</v>
      </c>
      <c r="AY303" s="235" t="s">
        <v>143</v>
      </c>
    </row>
    <row r="304" s="2" customFormat="1" ht="21.75" customHeight="1">
      <c r="A304" s="40"/>
      <c r="B304" s="41"/>
      <c r="C304" s="206" t="s">
        <v>440</v>
      </c>
      <c r="D304" s="206" t="s">
        <v>145</v>
      </c>
      <c r="E304" s="207" t="s">
        <v>441</v>
      </c>
      <c r="F304" s="208" t="s">
        <v>442</v>
      </c>
      <c r="G304" s="209" t="s">
        <v>148</v>
      </c>
      <c r="H304" s="210">
        <v>1.091</v>
      </c>
      <c r="I304" s="211"/>
      <c r="J304" s="212">
        <f>ROUND(I304*H304,2)</f>
        <v>0</v>
      </c>
      <c r="K304" s="208" t="s">
        <v>167</v>
      </c>
      <c r="L304" s="46"/>
      <c r="M304" s="213" t="s">
        <v>19</v>
      </c>
      <c r="N304" s="214" t="s">
        <v>45</v>
      </c>
      <c r="O304" s="86"/>
      <c r="P304" s="215">
        <f>O304*H304</f>
        <v>0</v>
      </c>
      <c r="Q304" s="215">
        <v>2.3010199999999998</v>
      </c>
      <c r="R304" s="215">
        <f>Q304*H304</f>
        <v>2.5104128199999995</v>
      </c>
      <c r="S304" s="215">
        <v>0</v>
      </c>
      <c r="T304" s="216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7" t="s">
        <v>150</v>
      </c>
      <c r="AT304" s="217" t="s">
        <v>145</v>
      </c>
      <c r="AU304" s="217" t="s">
        <v>84</v>
      </c>
      <c r="AY304" s="19" t="s">
        <v>143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9" t="s">
        <v>82</v>
      </c>
      <c r="BK304" s="218">
        <f>ROUND(I304*H304,2)</f>
        <v>0</v>
      </c>
      <c r="BL304" s="19" t="s">
        <v>150</v>
      </c>
      <c r="BM304" s="217" t="s">
        <v>443</v>
      </c>
    </row>
    <row r="305" s="2" customFormat="1">
      <c r="A305" s="40"/>
      <c r="B305" s="41"/>
      <c r="C305" s="42"/>
      <c r="D305" s="219" t="s">
        <v>152</v>
      </c>
      <c r="E305" s="42"/>
      <c r="F305" s="220" t="s">
        <v>444</v>
      </c>
      <c r="G305" s="42"/>
      <c r="H305" s="42"/>
      <c r="I305" s="221"/>
      <c r="J305" s="42"/>
      <c r="K305" s="42"/>
      <c r="L305" s="46"/>
      <c r="M305" s="222"/>
      <c r="N305" s="22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152</v>
      </c>
      <c r="AU305" s="19" t="s">
        <v>84</v>
      </c>
    </row>
    <row r="306" s="15" customFormat="1">
      <c r="A306" s="15"/>
      <c r="B306" s="247"/>
      <c r="C306" s="248"/>
      <c r="D306" s="226" t="s">
        <v>154</v>
      </c>
      <c r="E306" s="249" t="s">
        <v>19</v>
      </c>
      <c r="F306" s="250" t="s">
        <v>265</v>
      </c>
      <c r="G306" s="248"/>
      <c r="H306" s="249" t="s">
        <v>19</v>
      </c>
      <c r="I306" s="251"/>
      <c r="J306" s="248"/>
      <c r="K306" s="248"/>
      <c r="L306" s="252"/>
      <c r="M306" s="253"/>
      <c r="N306" s="254"/>
      <c r="O306" s="254"/>
      <c r="P306" s="254"/>
      <c r="Q306" s="254"/>
      <c r="R306" s="254"/>
      <c r="S306" s="254"/>
      <c r="T306" s="25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56" t="s">
        <v>154</v>
      </c>
      <c r="AU306" s="256" t="s">
        <v>84</v>
      </c>
      <c r="AV306" s="15" t="s">
        <v>82</v>
      </c>
      <c r="AW306" s="15" t="s">
        <v>33</v>
      </c>
      <c r="AX306" s="15" t="s">
        <v>74</v>
      </c>
      <c r="AY306" s="256" t="s">
        <v>143</v>
      </c>
    </row>
    <row r="307" s="13" customFormat="1">
      <c r="A307" s="13"/>
      <c r="B307" s="224"/>
      <c r="C307" s="225"/>
      <c r="D307" s="226" t="s">
        <v>154</v>
      </c>
      <c r="E307" s="227" t="s">
        <v>19</v>
      </c>
      <c r="F307" s="228" t="s">
        <v>445</v>
      </c>
      <c r="G307" s="225"/>
      <c r="H307" s="229">
        <v>1.091</v>
      </c>
      <c r="I307" s="230"/>
      <c r="J307" s="225"/>
      <c r="K307" s="225"/>
      <c r="L307" s="231"/>
      <c r="M307" s="232"/>
      <c r="N307" s="233"/>
      <c r="O307" s="233"/>
      <c r="P307" s="233"/>
      <c r="Q307" s="233"/>
      <c r="R307" s="233"/>
      <c r="S307" s="233"/>
      <c r="T307" s="23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5" t="s">
        <v>154</v>
      </c>
      <c r="AU307" s="235" t="s">
        <v>84</v>
      </c>
      <c r="AV307" s="13" t="s">
        <v>84</v>
      </c>
      <c r="AW307" s="13" t="s">
        <v>33</v>
      </c>
      <c r="AX307" s="13" t="s">
        <v>74</v>
      </c>
      <c r="AY307" s="235" t="s">
        <v>143</v>
      </c>
    </row>
    <row r="308" s="14" customFormat="1">
      <c r="A308" s="14"/>
      <c r="B308" s="236"/>
      <c r="C308" s="237"/>
      <c r="D308" s="226" t="s">
        <v>154</v>
      </c>
      <c r="E308" s="238" t="s">
        <v>19</v>
      </c>
      <c r="F308" s="239" t="s">
        <v>156</v>
      </c>
      <c r="G308" s="237"/>
      <c r="H308" s="240">
        <v>1.091</v>
      </c>
      <c r="I308" s="241"/>
      <c r="J308" s="237"/>
      <c r="K308" s="237"/>
      <c r="L308" s="242"/>
      <c r="M308" s="243"/>
      <c r="N308" s="244"/>
      <c r="O308" s="244"/>
      <c r="P308" s="244"/>
      <c r="Q308" s="244"/>
      <c r="R308" s="244"/>
      <c r="S308" s="244"/>
      <c r="T308" s="24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6" t="s">
        <v>154</v>
      </c>
      <c r="AU308" s="246" t="s">
        <v>84</v>
      </c>
      <c r="AV308" s="14" t="s">
        <v>150</v>
      </c>
      <c r="AW308" s="14" t="s">
        <v>33</v>
      </c>
      <c r="AX308" s="14" t="s">
        <v>82</v>
      </c>
      <c r="AY308" s="246" t="s">
        <v>143</v>
      </c>
    </row>
    <row r="309" s="2" customFormat="1" ht="21.75" customHeight="1">
      <c r="A309" s="40"/>
      <c r="B309" s="41"/>
      <c r="C309" s="206" t="s">
        <v>446</v>
      </c>
      <c r="D309" s="206" t="s">
        <v>145</v>
      </c>
      <c r="E309" s="207" t="s">
        <v>447</v>
      </c>
      <c r="F309" s="208" t="s">
        <v>448</v>
      </c>
      <c r="G309" s="209" t="s">
        <v>148</v>
      </c>
      <c r="H309" s="210">
        <v>0.66600000000000004</v>
      </c>
      <c r="I309" s="211"/>
      <c r="J309" s="212">
        <f>ROUND(I309*H309,2)</f>
        <v>0</v>
      </c>
      <c r="K309" s="208" t="s">
        <v>167</v>
      </c>
      <c r="L309" s="46"/>
      <c r="M309" s="213" t="s">
        <v>19</v>
      </c>
      <c r="N309" s="214" t="s">
        <v>45</v>
      </c>
      <c r="O309" s="86"/>
      <c r="P309" s="215">
        <f>O309*H309</f>
        <v>0</v>
      </c>
      <c r="Q309" s="215">
        <v>2.3010199999999998</v>
      </c>
      <c r="R309" s="215">
        <f>Q309*H309</f>
        <v>1.53247932</v>
      </c>
      <c r="S309" s="215">
        <v>0</v>
      </c>
      <c r="T309" s="216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7" t="s">
        <v>150</v>
      </c>
      <c r="AT309" s="217" t="s">
        <v>145</v>
      </c>
      <c r="AU309" s="217" t="s">
        <v>84</v>
      </c>
      <c r="AY309" s="19" t="s">
        <v>143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9" t="s">
        <v>82</v>
      </c>
      <c r="BK309" s="218">
        <f>ROUND(I309*H309,2)</f>
        <v>0</v>
      </c>
      <c r="BL309" s="19" t="s">
        <v>150</v>
      </c>
      <c r="BM309" s="217" t="s">
        <v>449</v>
      </c>
    </row>
    <row r="310" s="2" customFormat="1">
      <c r="A310" s="40"/>
      <c r="B310" s="41"/>
      <c r="C310" s="42"/>
      <c r="D310" s="219" t="s">
        <v>152</v>
      </c>
      <c r="E310" s="42"/>
      <c r="F310" s="220" t="s">
        <v>450</v>
      </c>
      <c r="G310" s="42"/>
      <c r="H310" s="42"/>
      <c r="I310" s="221"/>
      <c r="J310" s="42"/>
      <c r="K310" s="42"/>
      <c r="L310" s="46"/>
      <c r="M310" s="222"/>
      <c r="N310" s="223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152</v>
      </c>
      <c r="AU310" s="19" t="s">
        <v>84</v>
      </c>
    </row>
    <row r="311" s="15" customFormat="1">
      <c r="A311" s="15"/>
      <c r="B311" s="247"/>
      <c r="C311" s="248"/>
      <c r="D311" s="226" t="s">
        <v>154</v>
      </c>
      <c r="E311" s="249" t="s">
        <v>19</v>
      </c>
      <c r="F311" s="250" t="s">
        <v>300</v>
      </c>
      <c r="G311" s="248"/>
      <c r="H311" s="249" t="s">
        <v>19</v>
      </c>
      <c r="I311" s="251"/>
      <c r="J311" s="248"/>
      <c r="K311" s="248"/>
      <c r="L311" s="252"/>
      <c r="M311" s="253"/>
      <c r="N311" s="254"/>
      <c r="O311" s="254"/>
      <c r="P311" s="254"/>
      <c r="Q311" s="254"/>
      <c r="R311" s="254"/>
      <c r="S311" s="254"/>
      <c r="T311" s="25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56" t="s">
        <v>154</v>
      </c>
      <c r="AU311" s="256" t="s">
        <v>84</v>
      </c>
      <c r="AV311" s="15" t="s">
        <v>82</v>
      </c>
      <c r="AW311" s="15" t="s">
        <v>33</v>
      </c>
      <c r="AX311" s="15" t="s">
        <v>74</v>
      </c>
      <c r="AY311" s="256" t="s">
        <v>143</v>
      </c>
    </row>
    <row r="312" s="13" customFormat="1">
      <c r="A312" s="13"/>
      <c r="B312" s="224"/>
      <c r="C312" s="225"/>
      <c r="D312" s="226" t="s">
        <v>154</v>
      </c>
      <c r="E312" s="227" t="s">
        <v>19</v>
      </c>
      <c r="F312" s="228" t="s">
        <v>451</v>
      </c>
      <c r="G312" s="225"/>
      <c r="H312" s="229">
        <v>0.66600000000000004</v>
      </c>
      <c r="I312" s="230"/>
      <c r="J312" s="225"/>
      <c r="K312" s="225"/>
      <c r="L312" s="231"/>
      <c r="M312" s="232"/>
      <c r="N312" s="233"/>
      <c r="O312" s="233"/>
      <c r="P312" s="233"/>
      <c r="Q312" s="233"/>
      <c r="R312" s="233"/>
      <c r="S312" s="233"/>
      <c r="T312" s="23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5" t="s">
        <v>154</v>
      </c>
      <c r="AU312" s="235" t="s">
        <v>84</v>
      </c>
      <c r="AV312" s="13" t="s">
        <v>84</v>
      </c>
      <c r="AW312" s="13" t="s">
        <v>33</v>
      </c>
      <c r="AX312" s="13" t="s">
        <v>74</v>
      </c>
      <c r="AY312" s="235" t="s">
        <v>143</v>
      </c>
    </row>
    <row r="313" s="14" customFormat="1">
      <c r="A313" s="14"/>
      <c r="B313" s="236"/>
      <c r="C313" s="237"/>
      <c r="D313" s="226" t="s">
        <v>154</v>
      </c>
      <c r="E313" s="238" t="s">
        <v>19</v>
      </c>
      <c r="F313" s="239" t="s">
        <v>156</v>
      </c>
      <c r="G313" s="237"/>
      <c r="H313" s="240">
        <v>0.66600000000000004</v>
      </c>
      <c r="I313" s="241"/>
      <c r="J313" s="237"/>
      <c r="K313" s="237"/>
      <c r="L313" s="242"/>
      <c r="M313" s="243"/>
      <c r="N313" s="244"/>
      <c r="O313" s="244"/>
      <c r="P313" s="244"/>
      <c r="Q313" s="244"/>
      <c r="R313" s="244"/>
      <c r="S313" s="244"/>
      <c r="T313" s="245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6" t="s">
        <v>154</v>
      </c>
      <c r="AU313" s="246" t="s">
        <v>84</v>
      </c>
      <c r="AV313" s="14" t="s">
        <v>150</v>
      </c>
      <c r="AW313" s="14" t="s">
        <v>33</v>
      </c>
      <c r="AX313" s="14" t="s">
        <v>82</v>
      </c>
      <c r="AY313" s="246" t="s">
        <v>143</v>
      </c>
    </row>
    <row r="314" s="2" customFormat="1" ht="16.5" customHeight="1">
      <c r="A314" s="40"/>
      <c r="B314" s="41"/>
      <c r="C314" s="206" t="s">
        <v>452</v>
      </c>
      <c r="D314" s="206" t="s">
        <v>145</v>
      </c>
      <c r="E314" s="207" t="s">
        <v>453</v>
      </c>
      <c r="F314" s="208" t="s">
        <v>454</v>
      </c>
      <c r="G314" s="209" t="s">
        <v>217</v>
      </c>
      <c r="H314" s="210">
        <v>36.380000000000003</v>
      </c>
      <c r="I314" s="211"/>
      <c r="J314" s="212">
        <f>ROUND(I314*H314,2)</f>
        <v>0</v>
      </c>
      <c r="K314" s="208" t="s">
        <v>167</v>
      </c>
      <c r="L314" s="46"/>
      <c r="M314" s="213" t="s">
        <v>19</v>
      </c>
      <c r="N314" s="214" t="s">
        <v>45</v>
      </c>
      <c r="O314" s="86"/>
      <c r="P314" s="215">
        <f>O314*H314</f>
        <v>0</v>
      </c>
      <c r="Q314" s="215">
        <v>0.00033</v>
      </c>
      <c r="R314" s="215">
        <f>Q314*H314</f>
        <v>0.012005400000000001</v>
      </c>
      <c r="S314" s="215">
        <v>0</v>
      </c>
      <c r="T314" s="216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150</v>
      </c>
      <c r="AT314" s="217" t="s">
        <v>145</v>
      </c>
      <c r="AU314" s="217" t="s">
        <v>84</v>
      </c>
      <c r="AY314" s="19" t="s">
        <v>143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9" t="s">
        <v>82</v>
      </c>
      <c r="BK314" s="218">
        <f>ROUND(I314*H314,2)</f>
        <v>0</v>
      </c>
      <c r="BL314" s="19" t="s">
        <v>150</v>
      </c>
      <c r="BM314" s="217" t="s">
        <v>455</v>
      </c>
    </row>
    <row r="315" s="2" customFormat="1">
      <c r="A315" s="40"/>
      <c r="B315" s="41"/>
      <c r="C315" s="42"/>
      <c r="D315" s="219" t="s">
        <v>152</v>
      </c>
      <c r="E315" s="42"/>
      <c r="F315" s="220" t="s">
        <v>456</v>
      </c>
      <c r="G315" s="42"/>
      <c r="H315" s="42"/>
      <c r="I315" s="221"/>
      <c r="J315" s="42"/>
      <c r="K315" s="42"/>
      <c r="L315" s="46"/>
      <c r="M315" s="222"/>
      <c r="N315" s="22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152</v>
      </c>
      <c r="AU315" s="19" t="s">
        <v>84</v>
      </c>
    </row>
    <row r="316" s="13" customFormat="1">
      <c r="A316" s="13"/>
      <c r="B316" s="224"/>
      <c r="C316" s="225"/>
      <c r="D316" s="226" t="s">
        <v>154</v>
      </c>
      <c r="E316" s="227" t="s">
        <v>19</v>
      </c>
      <c r="F316" s="228" t="s">
        <v>457</v>
      </c>
      <c r="G316" s="225"/>
      <c r="H316" s="229">
        <v>36.380000000000003</v>
      </c>
      <c r="I316" s="230"/>
      <c r="J316" s="225"/>
      <c r="K316" s="225"/>
      <c r="L316" s="231"/>
      <c r="M316" s="232"/>
      <c r="N316" s="233"/>
      <c r="O316" s="233"/>
      <c r="P316" s="233"/>
      <c r="Q316" s="233"/>
      <c r="R316" s="233"/>
      <c r="S316" s="233"/>
      <c r="T316" s="23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5" t="s">
        <v>154</v>
      </c>
      <c r="AU316" s="235" t="s">
        <v>84</v>
      </c>
      <c r="AV316" s="13" t="s">
        <v>84</v>
      </c>
      <c r="AW316" s="13" t="s">
        <v>33</v>
      </c>
      <c r="AX316" s="13" t="s">
        <v>74</v>
      </c>
      <c r="AY316" s="235" t="s">
        <v>143</v>
      </c>
    </row>
    <row r="317" s="14" customFormat="1">
      <c r="A317" s="14"/>
      <c r="B317" s="236"/>
      <c r="C317" s="237"/>
      <c r="D317" s="226" t="s">
        <v>154</v>
      </c>
      <c r="E317" s="238" t="s">
        <v>19</v>
      </c>
      <c r="F317" s="239" t="s">
        <v>156</v>
      </c>
      <c r="G317" s="237"/>
      <c r="H317" s="240">
        <v>36.380000000000003</v>
      </c>
      <c r="I317" s="241"/>
      <c r="J317" s="237"/>
      <c r="K317" s="237"/>
      <c r="L317" s="242"/>
      <c r="M317" s="243"/>
      <c r="N317" s="244"/>
      <c r="O317" s="244"/>
      <c r="P317" s="244"/>
      <c r="Q317" s="244"/>
      <c r="R317" s="244"/>
      <c r="S317" s="244"/>
      <c r="T317" s="24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6" t="s">
        <v>154</v>
      </c>
      <c r="AU317" s="246" t="s">
        <v>84</v>
      </c>
      <c r="AV317" s="14" t="s">
        <v>150</v>
      </c>
      <c r="AW317" s="14" t="s">
        <v>33</v>
      </c>
      <c r="AX317" s="14" t="s">
        <v>82</v>
      </c>
      <c r="AY317" s="246" t="s">
        <v>143</v>
      </c>
    </row>
    <row r="318" s="2" customFormat="1" ht="24.15" customHeight="1">
      <c r="A318" s="40"/>
      <c r="B318" s="41"/>
      <c r="C318" s="206" t="s">
        <v>458</v>
      </c>
      <c r="D318" s="206" t="s">
        <v>145</v>
      </c>
      <c r="E318" s="207" t="s">
        <v>459</v>
      </c>
      <c r="F318" s="208" t="s">
        <v>460</v>
      </c>
      <c r="G318" s="209" t="s">
        <v>280</v>
      </c>
      <c r="H318" s="210">
        <v>28.760000000000002</v>
      </c>
      <c r="I318" s="211"/>
      <c r="J318" s="212">
        <f>ROUND(I318*H318,2)</f>
        <v>0</v>
      </c>
      <c r="K318" s="208" t="s">
        <v>167</v>
      </c>
      <c r="L318" s="46"/>
      <c r="M318" s="213" t="s">
        <v>19</v>
      </c>
      <c r="N318" s="214" t="s">
        <v>45</v>
      </c>
      <c r="O318" s="86"/>
      <c r="P318" s="215">
        <f>O318*H318</f>
        <v>0</v>
      </c>
      <c r="Q318" s="215">
        <v>8.0000000000000007E-05</v>
      </c>
      <c r="R318" s="215">
        <f>Q318*H318</f>
        <v>0.0023008000000000004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150</v>
      </c>
      <c r="AT318" s="217" t="s">
        <v>145</v>
      </c>
      <c r="AU318" s="217" t="s">
        <v>84</v>
      </c>
      <c r="AY318" s="19" t="s">
        <v>143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82</v>
      </c>
      <c r="BK318" s="218">
        <f>ROUND(I318*H318,2)</f>
        <v>0</v>
      </c>
      <c r="BL318" s="19" t="s">
        <v>150</v>
      </c>
      <c r="BM318" s="217" t="s">
        <v>461</v>
      </c>
    </row>
    <row r="319" s="2" customFormat="1">
      <c r="A319" s="40"/>
      <c r="B319" s="41"/>
      <c r="C319" s="42"/>
      <c r="D319" s="219" t="s">
        <v>152</v>
      </c>
      <c r="E319" s="42"/>
      <c r="F319" s="220" t="s">
        <v>462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152</v>
      </c>
      <c r="AU319" s="19" t="s">
        <v>84</v>
      </c>
    </row>
    <row r="320" s="15" customFormat="1">
      <c r="A320" s="15"/>
      <c r="B320" s="247"/>
      <c r="C320" s="248"/>
      <c r="D320" s="226" t="s">
        <v>154</v>
      </c>
      <c r="E320" s="249" t="s">
        <v>19</v>
      </c>
      <c r="F320" s="250" t="s">
        <v>265</v>
      </c>
      <c r="G320" s="248"/>
      <c r="H320" s="249" t="s">
        <v>19</v>
      </c>
      <c r="I320" s="251"/>
      <c r="J320" s="248"/>
      <c r="K320" s="248"/>
      <c r="L320" s="252"/>
      <c r="M320" s="253"/>
      <c r="N320" s="254"/>
      <c r="O320" s="254"/>
      <c r="P320" s="254"/>
      <c r="Q320" s="254"/>
      <c r="R320" s="254"/>
      <c r="S320" s="254"/>
      <c r="T320" s="25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56" t="s">
        <v>154</v>
      </c>
      <c r="AU320" s="256" t="s">
        <v>84</v>
      </c>
      <c r="AV320" s="15" t="s">
        <v>82</v>
      </c>
      <c r="AW320" s="15" t="s">
        <v>33</v>
      </c>
      <c r="AX320" s="15" t="s">
        <v>74</v>
      </c>
      <c r="AY320" s="256" t="s">
        <v>143</v>
      </c>
    </row>
    <row r="321" s="13" customFormat="1">
      <c r="A321" s="13"/>
      <c r="B321" s="224"/>
      <c r="C321" s="225"/>
      <c r="D321" s="226" t="s">
        <v>154</v>
      </c>
      <c r="E321" s="227" t="s">
        <v>19</v>
      </c>
      <c r="F321" s="228" t="s">
        <v>463</v>
      </c>
      <c r="G321" s="225"/>
      <c r="H321" s="229">
        <v>17.059999999999999</v>
      </c>
      <c r="I321" s="230"/>
      <c r="J321" s="225"/>
      <c r="K321" s="225"/>
      <c r="L321" s="231"/>
      <c r="M321" s="232"/>
      <c r="N321" s="233"/>
      <c r="O321" s="233"/>
      <c r="P321" s="233"/>
      <c r="Q321" s="233"/>
      <c r="R321" s="233"/>
      <c r="S321" s="233"/>
      <c r="T321" s="23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5" t="s">
        <v>154</v>
      </c>
      <c r="AU321" s="235" t="s">
        <v>84</v>
      </c>
      <c r="AV321" s="13" t="s">
        <v>84</v>
      </c>
      <c r="AW321" s="13" t="s">
        <v>33</v>
      </c>
      <c r="AX321" s="13" t="s">
        <v>74</v>
      </c>
      <c r="AY321" s="235" t="s">
        <v>143</v>
      </c>
    </row>
    <row r="322" s="15" customFormat="1">
      <c r="A322" s="15"/>
      <c r="B322" s="247"/>
      <c r="C322" s="248"/>
      <c r="D322" s="226" t="s">
        <v>154</v>
      </c>
      <c r="E322" s="249" t="s">
        <v>19</v>
      </c>
      <c r="F322" s="250" t="s">
        <v>300</v>
      </c>
      <c r="G322" s="248"/>
      <c r="H322" s="249" t="s">
        <v>19</v>
      </c>
      <c r="I322" s="251"/>
      <c r="J322" s="248"/>
      <c r="K322" s="248"/>
      <c r="L322" s="252"/>
      <c r="M322" s="253"/>
      <c r="N322" s="254"/>
      <c r="O322" s="254"/>
      <c r="P322" s="254"/>
      <c r="Q322" s="254"/>
      <c r="R322" s="254"/>
      <c r="S322" s="254"/>
      <c r="T322" s="25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56" t="s">
        <v>154</v>
      </c>
      <c r="AU322" s="256" t="s">
        <v>84</v>
      </c>
      <c r="AV322" s="15" t="s">
        <v>82</v>
      </c>
      <c r="AW322" s="15" t="s">
        <v>33</v>
      </c>
      <c r="AX322" s="15" t="s">
        <v>74</v>
      </c>
      <c r="AY322" s="256" t="s">
        <v>143</v>
      </c>
    </row>
    <row r="323" s="13" customFormat="1">
      <c r="A323" s="13"/>
      <c r="B323" s="224"/>
      <c r="C323" s="225"/>
      <c r="D323" s="226" t="s">
        <v>154</v>
      </c>
      <c r="E323" s="227" t="s">
        <v>19</v>
      </c>
      <c r="F323" s="228" t="s">
        <v>464</v>
      </c>
      <c r="G323" s="225"/>
      <c r="H323" s="229">
        <v>11.699999999999999</v>
      </c>
      <c r="I323" s="230"/>
      <c r="J323" s="225"/>
      <c r="K323" s="225"/>
      <c r="L323" s="231"/>
      <c r="M323" s="232"/>
      <c r="N323" s="233"/>
      <c r="O323" s="233"/>
      <c r="P323" s="233"/>
      <c r="Q323" s="233"/>
      <c r="R323" s="233"/>
      <c r="S323" s="233"/>
      <c r="T323" s="23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5" t="s">
        <v>154</v>
      </c>
      <c r="AU323" s="235" t="s">
        <v>84</v>
      </c>
      <c r="AV323" s="13" t="s">
        <v>84</v>
      </c>
      <c r="AW323" s="13" t="s">
        <v>33</v>
      </c>
      <c r="AX323" s="13" t="s">
        <v>74</v>
      </c>
      <c r="AY323" s="235" t="s">
        <v>143</v>
      </c>
    </row>
    <row r="324" s="14" customFormat="1">
      <c r="A324" s="14"/>
      <c r="B324" s="236"/>
      <c r="C324" s="237"/>
      <c r="D324" s="226" t="s">
        <v>154</v>
      </c>
      <c r="E324" s="238" t="s">
        <v>19</v>
      </c>
      <c r="F324" s="239" t="s">
        <v>156</v>
      </c>
      <c r="G324" s="237"/>
      <c r="H324" s="240">
        <v>28.759999999999998</v>
      </c>
      <c r="I324" s="241"/>
      <c r="J324" s="237"/>
      <c r="K324" s="237"/>
      <c r="L324" s="242"/>
      <c r="M324" s="243"/>
      <c r="N324" s="244"/>
      <c r="O324" s="244"/>
      <c r="P324" s="244"/>
      <c r="Q324" s="244"/>
      <c r="R324" s="244"/>
      <c r="S324" s="244"/>
      <c r="T324" s="245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6" t="s">
        <v>154</v>
      </c>
      <c r="AU324" s="246" t="s">
        <v>84</v>
      </c>
      <c r="AV324" s="14" t="s">
        <v>150</v>
      </c>
      <c r="AW324" s="14" t="s">
        <v>33</v>
      </c>
      <c r="AX324" s="14" t="s">
        <v>82</v>
      </c>
      <c r="AY324" s="246" t="s">
        <v>143</v>
      </c>
    </row>
    <row r="325" s="2" customFormat="1" ht="24.15" customHeight="1">
      <c r="A325" s="40"/>
      <c r="B325" s="41"/>
      <c r="C325" s="206" t="s">
        <v>465</v>
      </c>
      <c r="D325" s="206" t="s">
        <v>145</v>
      </c>
      <c r="E325" s="207" t="s">
        <v>466</v>
      </c>
      <c r="F325" s="208" t="s">
        <v>467</v>
      </c>
      <c r="G325" s="209" t="s">
        <v>368</v>
      </c>
      <c r="H325" s="210">
        <v>1</v>
      </c>
      <c r="I325" s="211"/>
      <c r="J325" s="212">
        <f>ROUND(I325*H325,2)</f>
        <v>0</v>
      </c>
      <c r="K325" s="208" t="s">
        <v>167</v>
      </c>
      <c r="L325" s="46"/>
      <c r="M325" s="213" t="s">
        <v>19</v>
      </c>
      <c r="N325" s="214" t="s">
        <v>45</v>
      </c>
      <c r="O325" s="86"/>
      <c r="P325" s="215">
        <f>O325*H325</f>
        <v>0</v>
      </c>
      <c r="Q325" s="215">
        <v>0.00048000000000000001</v>
      </c>
      <c r="R325" s="215">
        <f>Q325*H325</f>
        <v>0.00048000000000000001</v>
      </c>
      <c r="S325" s="215">
        <v>0</v>
      </c>
      <c r="T325" s="216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7" t="s">
        <v>150</v>
      </c>
      <c r="AT325" s="217" t="s">
        <v>145</v>
      </c>
      <c r="AU325" s="217" t="s">
        <v>84</v>
      </c>
      <c r="AY325" s="19" t="s">
        <v>143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9" t="s">
        <v>82</v>
      </c>
      <c r="BK325" s="218">
        <f>ROUND(I325*H325,2)</f>
        <v>0</v>
      </c>
      <c r="BL325" s="19" t="s">
        <v>150</v>
      </c>
      <c r="BM325" s="217" t="s">
        <v>468</v>
      </c>
    </row>
    <row r="326" s="2" customFormat="1">
      <c r="A326" s="40"/>
      <c r="B326" s="41"/>
      <c r="C326" s="42"/>
      <c r="D326" s="219" t="s">
        <v>152</v>
      </c>
      <c r="E326" s="42"/>
      <c r="F326" s="220" t="s">
        <v>469</v>
      </c>
      <c r="G326" s="42"/>
      <c r="H326" s="42"/>
      <c r="I326" s="221"/>
      <c r="J326" s="42"/>
      <c r="K326" s="42"/>
      <c r="L326" s="46"/>
      <c r="M326" s="222"/>
      <c r="N326" s="223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152</v>
      </c>
      <c r="AU326" s="19" t="s">
        <v>84</v>
      </c>
    </row>
    <row r="327" s="2" customFormat="1" ht="24.15" customHeight="1">
      <c r="A327" s="40"/>
      <c r="B327" s="41"/>
      <c r="C327" s="257" t="s">
        <v>470</v>
      </c>
      <c r="D327" s="257" t="s">
        <v>203</v>
      </c>
      <c r="E327" s="258" t="s">
        <v>471</v>
      </c>
      <c r="F327" s="259" t="s">
        <v>472</v>
      </c>
      <c r="G327" s="260" t="s">
        <v>368</v>
      </c>
      <c r="H327" s="261">
        <v>1</v>
      </c>
      <c r="I327" s="262"/>
      <c r="J327" s="263">
        <f>ROUND(I327*H327,2)</f>
        <v>0</v>
      </c>
      <c r="K327" s="259" t="s">
        <v>19</v>
      </c>
      <c r="L327" s="264"/>
      <c r="M327" s="265" t="s">
        <v>19</v>
      </c>
      <c r="N327" s="266" t="s">
        <v>45</v>
      </c>
      <c r="O327" s="86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191</v>
      </c>
      <c r="AT327" s="217" t="s">
        <v>203</v>
      </c>
      <c r="AU327" s="217" t="s">
        <v>84</v>
      </c>
      <c r="AY327" s="19" t="s">
        <v>143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82</v>
      </c>
      <c r="BK327" s="218">
        <f>ROUND(I327*H327,2)</f>
        <v>0</v>
      </c>
      <c r="BL327" s="19" t="s">
        <v>150</v>
      </c>
      <c r="BM327" s="217" t="s">
        <v>473</v>
      </c>
    </row>
    <row r="328" s="2" customFormat="1" ht="16.5" customHeight="1">
      <c r="A328" s="40"/>
      <c r="B328" s="41"/>
      <c r="C328" s="206" t="s">
        <v>474</v>
      </c>
      <c r="D328" s="206" t="s">
        <v>145</v>
      </c>
      <c r="E328" s="207" t="s">
        <v>475</v>
      </c>
      <c r="F328" s="208" t="s">
        <v>476</v>
      </c>
      <c r="G328" s="209" t="s">
        <v>368</v>
      </c>
      <c r="H328" s="210">
        <v>15</v>
      </c>
      <c r="I328" s="211"/>
      <c r="J328" s="212">
        <f>ROUND(I328*H328,2)</f>
        <v>0</v>
      </c>
      <c r="K328" s="208" t="s">
        <v>167</v>
      </c>
      <c r="L328" s="46"/>
      <c r="M328" s="213" t="s">
        <v>19</v>
      </c>
      <c r="N328" s="214" t="s">
        <v>45</v>
      </c>
      <c r="O328" s="86"/>
      <c r="P328" s="215">
        <f>O328*H328</f>
        <v>0</v>
      </c>
      <c r="Q328" s="215">
        <v>0</v>
      </c>
      <c r="R328" s="215">
        <f>Q328*H328</f>
        <v>0</v>
      </c>
      <c r="S328" s="215">
        <v>0</v>
      </c>
      <c r="T328" s="216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7" t="s">
        <v>150</v>
      </c>
      <c r="AT328" s="217" t="s">
        <v>145</v>
      </c>
      <c r="AU328" s="217" t="s">
        <v>84</v>
      </c>
      <c r="AY328" s="19" t="s">
        <v>143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9" t="s">
        <v>82</v>
      </c>
      <c r="BK328" s="218">
        <f>ROUND(I328*H328,2)</f>
        <v>0</v>
      </c>
      <c r="BL328" s="19" t="s">
        <v>150</v>
      </c>
      <c r="BM328" s="217" t="s">
        <v>477</v>
      </c>
    </row>
    <row r="329" s="2" customFormat="1">
      <c r="A329" s="40"/>
      <c r="B329" s="41"/>
      <c r="C329" s="42"/>
      <c r="D329" s="219" t="s">
        <v>152</v>
      </c>
      <c r="E329" s="42"/>
      <c r="F329" s="220" t="s">
        <v>478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152</v>
      </c>
      <c r="AU329" s="19" t="s">
        <v>84</v>
      </c>
    </row>
    <row r="330" s="13" customFormat="1">
      <c r="A330" s="13"/>
      <c r="B330" s="224"/>
      <c r="C330" s="225"/>
      <c r="D330" s="226" t="s">
        <v>154</v>
      </c>
      <c r="E330" s="227" t="s">
        <v>19</v>
      </c>
      <c r="F330" s="228" t="s">
        <v>479</v>
      </c>
      <c r="G330" s="225"/>
      <c r="H330" s="229">
        <v>15</v>
      </c>
      <c r="I330" s="230"/>
      <c r="J330" s="225"/>
      <c r="K330" s="225"/>
      <c r="L330" s="231"/>
      <c r="M330" s="232"/>
      <c r="N330" s="233"/>
      <c r="O330" s="233"/>
      <c r="P330" s="233"/>
      <c r="Q330" s="233"/>
      <c r="R330" s="233"/>
      <c r="S330" s="233"/>
      <c r="T330" s="23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5" t="s">
        <v>154</v>
      </c>
      <c r="AU330" s="235" t="s">
        <v>84</v>
      </c>
      <c r="AV330" s="13" t="s">
        <v>84</v>
      </c>
      <c r="AW330" s="13" t="s">
        <v>33</v>
      </c>
      <c r="AX330" s="13" t="s">
        <v>74</v>
      </c>
      <c r="AY330" s="235" t="s">
        <v>143</v>
      </c>
    </row>
    <row r="331" s="14" customFormat="1">
      <c r="A331" s="14"/>
      <c r="B331" s="236"/>
      <c r="C331" s="237"/>
      <c r="D331" s="226" t="s">
        <v>154</v>
      </c>
      <c r="E331" s="238" t="s">
        <v>19</v>
      </c>
      <c r="F331" s="239" t="s">
        <v>156</v>
      </c>
      <c r="G331" s="237"/>
      <c r="H331" s="240">
        <v>15</v>
      </c>
      <c r="I331" s="241"/>
      <c r="J331" s="237"/>
      <c r="K331" s="237"/>
      <c r="L331" s="242"/>
      <c r="M331" s="243"/>
      <c r="N331" s="244"/>
      <c r="O331" s="244"/>
      <c r="P331" s="244"/>
      <c r="Q331" s="244"/>
      <c r="R331" s="244"/>
      <c r="S331" s="244"/>
      <c r="T331" s="24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6" t="s">
        <v>154</v>
      </c>
      <c r="AU331" s="246" t="s">
        <v>84</v>
      </c>
      <c r="AV331" s="14" t="s">
        <v>150</v>
      </c>
      <c r="AW331" s="14" t="s">
        <v>33</v>
      </c>
      <c r="AX331" s="14" t="s">
        <v>82</v>
      </c>
      <c r="AY331" s="246" t="s">
        <v>143</v>
      </c>
    </row>
    <row r="332" s="2" customFormat="1" ht="16.5" customHeight="1">
      <c r="A332" s="40"/>
      <c r="B332" s="41"/>
      <c r="C332" s="257" t="s">
        <v>480</v>
      </c>
      <c r="D332" s="257" t="s">
        <v>203</v>
      </c>
      <c r="E332" s="258" t="s">
        <v>481</v>
      </c>
      <c r="F332" s="259" t="s">
        <v>482</v>
      </c>
      <c r="G332" s="260" t="s">
        <v>368</v>
      </c>
      <c r="H332" s="261">
        <v>15</v>
      </c>
      <c r="I332" s="262"/>
      <c r="J332" s="263">
        <f>ROUND(I332*H332,2)</f>
        <v>0</v>
      </c>
      <c r="K332" s="259" t="s">
        <v>167</v>
      </c>
      <c r="L332" s="264"/>
      <c r="M332" s="265" t="s">
        <v>19</v>
      </c>
      <c r="N332" s="266" t="s">
        <v>45</v>
      </c>
      <c r="O332" s="86"/>
      <c r="P332" s="215">
        <f>O332*H332</f>
        <v>0</v>
      </c>
      <c r="Q332" s="215">
        <v>0.00059000000000000003</v>
      </c>
      <c r="R332" s="215">
        <f>Q332*H332</f>
        <v>0.0088500000000000002</v>
      </c>
      <c r="S332" s="215">
        <v>0</v>
      </c>
      <c r="T332" s="216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7" t="s">
        <v>191</v>
      </c>
      <c r="AT332" s="217" t="s">
        <v>203</v>
      </c>
      <c r="AU332" s="217" t="s">
        <v>84</v>
      </c>
      <c r="AY332" s="19" t="s">
        <v>143</v>
      </c>
      <c r="BE332" s="218">
        <f>IF(N332="základní",J332,0)</f>
        <v>0</v>
      </c>
      <c r="BF332" s="218">
        <f>IF(N332="snížená",J332,0)</f>
        <v>0</v>
      </c>
      <c r="BG332" s="218">
        <f>IF(N332="zákl. přenesená",J332,0)</f>
        <v>0</v>
      </c>
      <c r="BH332" s="218">
        <f>IF(N332="sníž. přenesená",J332,0)</f>
        <v>0</v>
      </c>
      <c r="BI332" s="218">
        <f>IF(N332="nulová",J332,0)</f>
        <v>0</v>
      </c>
      <c r="BJ332" s="19" t="s">
        <v>82</v>
      </c>
      <c r="BK332" s="218">
        <f>ROUND(I332*H332,2)</f>
        <v>0</v>
      </c>
      <c r="BL332" s="19" t="s">
        <v>150</v>
      </c>
      <c r="BM332" s="217" t="s">
        <v>483</v>
      </c>
    </row>
    <row r="333" s="12" customFormat="1" ht="22.8" customHeight="1">
      <c r="A333" s="12"/>
      <c r="B333" s="190"/>
      <c r="C333" s="191"/>
      <c r="D333" s="192" t="s">
        <v>73</v>
      </c>
      <c r="E333" s="204" t="s">
        <v>197</v>
      </c>
      <c r="F333" s="204" t="s">
        <v>484</v>
      </c>
      <c r="G333" s="191"/>
      <c r="H333" s="191"/>
      <c r="I333" s="194"/>
      <c r="J333" s="205">
        <f>BK333</f>
        <v>0</v>
      </c>
      <c r="K333" s="191"/>
      <c r="L333" s="196"/>
      <c r="M333" s="197"/>
      <c r="N333" s="198"/>
      <c r="O333" s="198"/>
      <c r="P333" s="199">
        <f>SUM(P334:P372)</f>
        <v>0</v>
      </c>
      <c r="Q333" s="198"/>
      <c r="R333" s="199">
        <f>SUM(R334:R372)</f>
        <v>2.11309382</v>
      </c>
      <c r="S333" s="198"/>
      <c r="T333" s="200">
        <f>SUM(T334:T372)</f>
        <v>52.676310000000001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01" t="s">
        <v>82</v>
      </c>
      <c r="AT333" s="202" t="s">
        <v>73</v>
      </c>
      <c r="AU333" s="202" t="s">
        <v>82</v>
      </c>
      <c r="AY333" s="201" t="s">
        <v>143</v>
      </c>
      <c r="BK333" s="203">
        <f>SUM(BK334:BK372)</f>
        <v>0</v>
      </c>
    </row>
    <row r="334" s="2" customFormat="1" ht="24.15" customHeight="1">
      <c r="A334" s="40"/>
      <c r="B334" s="41"/>
      <c r="C334" s="206" t="s">
        <v>485</v>
      </c>
      <c r="D334" s="206" t="s">
        <v>145</v>
      </c>
      <c r="E334" s="207" t="s">
        <v>486</v>
      </c>
      <c r="F334" s="208" t="s">
        <v>487</v>
      </c>
      <c r="G334" s="209" t="s">
        <v>280</v>
      </c>
      <c r="H334" s="210">
        <v>9.0999999999999996</v>
      </c>
      <c r="I334" s="211"/>
      <c r="J334" s="212">
        <f>ROUND(I334*H334,2)</f>
        <v>0</v>
      </c>
      <c r="K334" s="208" t="s">
        <v>167</v>
      </c>
      <c r="L334" s="46"/>
      <c r="M334" s="213" t="s">
        <v>19</v>
      </c>
      <c r="N334" s="214" t="s">
        <v>45</v>
      </c>
      <c r="O334" s="86"/>
      <c r="P334" s="215">
        <f>O334*H334</f>
        <v>0</v>
      </c>
      <c r="Q334" s="215">
        <v>0.1295</v>
      </c>
      <c r="R334" s="215">
        <f>Q334*H334</f>
        <v>1.17845</v>
      </c>
      <c r="S334" s="215">
        <v>0</v>
      </c>
      <c r="T334" s="216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7" t="s">
        <v>150</v>
      </c>
      <c r="AT334" s="217" t="s">
        <v>145</v>
      </c>
      <c r="AU334" s="217" t="s">
        <v>84</v>
      </c>
      <c r="AY334" s="19" t="s">
        <v>143</v>
      </c>
      <c r="BE334" s="218">
        <f>IF(N334="základní",J334,0)</f>
        <v>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19" t="s">
        <v>82</v>
      </c>
      <c r="BK334" s="218">
        <f>ROUND(I334*H334,2)</f>
        <v>0</v>
      </c>
      <c r="BL334" s="19" t="s">
        <v>150</v>
      </c>
      <c r="BM334" s="217" t="s">
        <v>488</v>
      </c>
    </row>
    <row r="335" s="2" customFormat="1">
      <c r="A335" s="40"/>
      <c r="B335" s="41"/>
      <c r="C335" s="42"/>
      <c r="D335" s="219" t="s">
        <v>152</v>
      </c>
      <c r="E335" s="42"/>
      <c r="F335" s="220" t="s">
        <v>489</v>
      </c>
      <c r="G335" s="42"/>
      <c r="H335" s="42"/>
      <c r="I335" s="221"/>
      <c r="J335" s="42"/>
      <c r="K335" s="42"/>
      <c r="L335" s="46"/>
      <c r="M335" s="222"/>
      <c r="N335" s="223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152</v>
      </c>
      <c r="AU335" s="19" t="s">
        <v>84</v>
      </c>
    </row>
    <row r="336" s="2" customFormat="1" ht="16.5" customHeight="1">
      <c r="A336" s="40"/>
      <c r="B336" s="41"/>
      <c r="C336" s="257" t="s">
        <v>490</v>
      </c>
      <c r="D336" s="257" t="s">
        <v>203</v>
      </c>
      <c r="E336" s="258" t="s">
        <v>491</v>
      </c>
      <c r="F336" s="259" t="s">
        <v>492</v>
      </c>
      <c r="G336" s="260" t="s">
        <v>280</v>
      </c>
      <c r="H336" s="261">
        <v>9.0999999999999996</v>
      </c>
      <c r="I336" s="262"/>
      <c r="J336" s="263">
        <f>ROUND(I336*H336,2)</f>
        <v>0</v>
      </c>
      <c r="K336" s="259" t="s">
        <v>167</v>
      </c>
      <c r="L336" s="264"/>
      <c r="M336" s="265" t="s">
        <v>19</v>
      </c>
      <c r="N336" s="266" t="s">
        <v>45</v>
      </c>
      <c r="O336" s="86"/>
      <c r="P336" s="215">
        <f>O336*H336</f>
        <v>0</v>
      </c>
      <c r="Q336" s="215">
        <v>0.033500000000000002</v>
      </c>
      <c r="R336" s="215">
        <f>Q336*H336</f>
        <v>0.30485000000000001</v>
      </c>
      <c r="S336" s="215">
        <v>0</v>
      </c>
      <c r="T336" s="21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7" t="s">
        <v>191</v>
      </c>
      <c r="AT336" s="217" t="s">
        <v>203</v>
      </c>
      <c r="AU336" s="217" t="s">
        <v>84</v>
      </c>
      <c r="AY336" s="19" t="s">
        <v>143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9" t="s">
        <v>82</v>
      </c>
      <c r="BK336" s="218">
        <f>ROUND(I336*H336,2)</f>
        <v>0</v>
      </c>
      <c r="BL336" s="19" t="s">
        <v>150</v>
      </c>
      <c r="BM336" s="217" t="s">
        <v>493</v>
      </c>
    </row>
    <row r="337" s="2" customFormat="1" ht="16.5" customHeight="1">
      <c r="A337" s="40"/>
      <c r="B337" s="41"/>
      <c r="C337" s="206" t="s">
        <v>494</v>
      </c>
      <c r="D337" s="206" t="s">
        <v>145</v>
      </c>
      <c r="E337" s="207" t="s">
        <v>495</v>
      </c>
      <c r="F337" s="208" t="s">
        <v>496</v>
      </c>
      <c r="G337" s="209" t="s">
        <v>148</v>
      </c>
      <c r="H337" s="210">
        <v>0.20499999999999999</v>
      </c>
      <c r="I337" s="211"/>
      <c r="J337" s="212">
        <f>ROUND(I337*H337,2)</f>
        <v>0</v>
      </c>
      <c r="K337" s="208" t="s">
        <v>167</v>
      </c>
      <c r="L337" s="46"/>
      <c r="M337" s="213" t="s">
        <v>19</v>
      </c>
      <c r="N337" s="214" t="s">
        <v>45</v>
      </c>
      <c r="O337" s="86"/>
      <c r="P337" s="215">
        <f>O337*H337</f>
        <v>0</v>
      </c>
      <c r="Q337" s="215">
        <v>2.2563399999999998</v>
      </c>
      <c r="R337" s="215">
        <f>Q337*H337</f>
        <v>0.46254969999999995</v>
      </c>
      <c r="S337" s="215">
        <v>0</v>
      </c>
      <c r="T337" s="216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7" t="s">
        <v>150</v>
      </c>
      <c r="AT337" s="217" t="s">
        <v>145</v>
      </c>
      <c r="AU337" s="217" t="s">
        <v>84</v>
      </c>
      <c r="AY337" s="19" t="s">
        <v>143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9" t="s">
        <v>82</v>
      </c>
      <c r="BK337" s="218">
        <f>ROUND(I337*H337,2)</f>
        <v>0</v>
      </c>
      <c r="BL337" s="19" t="s">
        <v>150</v>
      </c>
      <c r="BM337" s="217" t="s">
        <v>497</v>
      </c>
    </row>
    <row r="338" s="2" customFormat="1">
      <c r="A338" s="40"/>
      <c r="B338" s="41"/>
      <c r="C338" s="42"/>
      <c r="D338" s="219" t="s">
        <v>152</v>
      </c>
      <c r="E338" s="42"/>
      <c r="F338" s="220" t="s">
        <v>498</v>
      </c>
      <c r="G338" s="42"/>
      <c r="H338" s="42"/>
      <c r="I338" s="221"/>
      <c r="J338" s="42"/>
      <c r="K338" s="42"/>
      <c r="L338" s="46"/>
      <c r="M338" s="222"/>
      <c r="N338" s="223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152</v>
      </c>
      <c r="AU338" s="19" t="s">
        <v>84</v>
      </c>
    </row>
    <row r="339" s="13" customFormat="1">
      <c r="A339" s="13"/>
      <c r="B339" s="224"/>
      <c r="C339" s="225"/>
      <c r="D339" s="226" t="s">
        <v>154</v>
      </c>
      <c r="E339" s="227" t="s">
        <v>19</v>
      </c>
      <c r="F339" s="228" t="s">
        <v>499</v>
      </c>
      <c r="G339" s="225"/>
      <c r="H339" s="229">
        <v>0.20499999999999999</v>
      </c>
      <c r="I339" s="230"/>
      <c r="J339" s="225"/>
      <c r="K339" s="225"/>
      <c r="L339" s="231"/>
      <c r="M339" s="232"/>
      <c r="N339" s="233"/>
      <c r="O339" s="233"/>
      <c r="P339" s="233"/>
      <c r="Q339" s="233"/>
      <c r="R339" s="233"/>
      <c r="S339" s="233"/>
      <c r="T339" s="23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5" t="s">
        <v>154</v>
      </c>
      <c r="AU339" s="235" t="s">
        <v>84</v>
      </c>
      <c r="AV339" s="13" t="s">
        <v>84</v>
      </c>
      <c r="AW339" s="13" t="s">
        <v>33</v>
      </c>
      <c r="AX339" s="13" t="s">
        <v>74</v>
      </c>
      <c r="AY339" s="235" t="s">
        <v>143</v>
      </c>
    </row>
    <row r="340" s="14" customFormat="1">
      <c r="A340" s="14"/>
      <c r="B340" s="236"/>
      <c r="C340" s="237"/>
      <c r="D340" s="226" t="s">
        <v>154</v>
      </c>
      <c r="E340" s="238" t="s">
        <v>19</v>
      </c>
      <c r="F340" s="239" t="s">
        <v>156</v>
      </c>
      <c r="G340" s="237"/>
      <c r="H340" s="240">
        <v>0.20499999999999999</v>
      </c>
      <c r="I340" s="241"/>
      <c r="J340" s="237"/>
      <c r="K340" s="237"/>
      <c r="L340" s="242"/>
      <c r="M340" s="243"/>
      <c r="N340" s="244"/>
      <c r="O340" s="244"/>
      <c r="P340" s="244"/>
      <c r="Q340" s="244"/>
      <c r="R340" s="244"/>
      <c r="S340" s="244"/>
      <c r="T340" s="245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6" t="s">
        <v>154</v>
      </c>
      <c r="AU340" s="246" t="s">
        <v>84</v>
      </c>
      <c r="AV340" s="14" t="s">
        <v>150</v>
      </c>
      <c r="AW340" s="14" t="s">
        <v>33</v>
      </c>
      <c r="AX340" s="14" t="s">
        <v>82</v>
      </c>
      <c r="AY340" s="246" t="s">
        <v>143</v>
      </c>
    </row>
    <row r="341" s="2" customFormat="1" ht="24.15" customHeight="1">
      <c r="A341" s="40"/>
      <c r="B341" s="41"/>
      <c r="C341" s="206" t="s">
        <v>500</v>
      </c>
      <c r="D341" s="206" t="s">
        <v>145</v>
      </c>
      <c r="E341" s="207" t="s">
        <v>501</v>
      </c>
      <c r="F341" s="208" t="s">
        <v>502</v>
      </c>
      <c r="G341" s="209" t="s">
        <v>217</v>
      </c>
      <c r="H341" s="210">
        <v>650</v>
      </c>
      <c r="I341" s="211"/>
      <c r="J341" s="212">
        <f>ROUND(I341*H341,2)</f>
        <v>0</v>
      </c>
      <c r="K341" s="208" t="s">
        <v>167</v>
      </c>
      <c r="L341" s="46"/>
      <c r="M341" s="213" t="s">
        <v>19</v>
      </c>
      <c r="N341" s="214" t="s">
        <v>45</v>
      </c>
      <c r="O341" s="86"/>
      <c r="P341" s="215">
        <f>O341*H341</f>
        <v>0</v>
      </c>
      <c r="Q341" s="215">
        <v>0.00021000000000000001</v>
      </c>
      <c r="R341" s="215">
        <f>Q341*H341</f>
        <v>0.13650000000000001</v>
      </c>
      <c r="S341" s="215">
        <v>0</v>
      </c>
      <c r="T341" s="216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7" t="s">
        <v>150</v>
      </c>
      <c r="AT341" s="217" t="s">
        <v>145</v>
      </c>
      <c r="AU341" s="217" t="s">
        <v>84</v>
      </c>
      <c r="AY341" s="19" t="s">
        <v>143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9" t="s">
        <v>82</v>
      </c>
      <c r="BK341" s="218">
        <f>ROUND(I341*H341,2)</f>
        <v>0</v>
      </c>
      <c r="BL341" s="19" t="s">
        <v>150</v>
      </c>
      <c r="BM341" s="217" t="s">
        <v>503</v>
      </c>
    </row>
    <row r="342" s="2" customFormat="1">
      <c r="A342" s="40"/>
      <c r="B342" s="41"/>
      <c r="C342" s="42"/>
      <c r="D342" s="219" t="s">
        <v>152</v>
      </c>
      <c r="E342" s="42"/>
      <c r="F342" s="220" t="s">
        <v>504</v>
      </c>
      <c r="G342" s="42"/>
      <c r="H342" s="42"/>
      <c r="I342" s="221"/>
      <c r="J342" s="42"/>
      <c r="K342" s="42"/>
      <c r="L342" s="46"/>
      <c r="M342" s="222"/>
      <c r="N342" s="223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152</v>
      </c>
      <c r="AU342" s="19" t="s">
        <v>84</v>
      </c>
    </row>
    <row r="343" s="2" customFormat="1" ht="24.15" customHeight="1">
      <c r="A343" s="40"/>
      <c r="B343" s="41"/>
      <c r="C343" s="206" t="s">
        <v>505</v>
      </c>
      <c r="D343" s="206" t="s">
        <v>145</v>
      </c>
      <c r="E343" s="207" t="s">
        <v>506</v>
      </c>
      <c r="F343" s="208" t="s">
        <v>507</v>
      </c>
      <c r="G343" s="209" t="s">
        <v>217</v>
      </c>
      <c r="H343" s="210">
        <v>768.60299999999995</v>
      </c>
      <c r="I343" s="211"/>
      <c r="J343" s="212">
        <f>ROUND(I343*H343,2)</f>
        <v>0</v>
      </c>
      <c r="K343" s="208" t="s">
        <v>167</v>
      </c>
      <c r="L343" s="46"/>
      <c r="M343" s="213" t="s">
        <v>19</v>
      </c>
      <c r="N343" s="214" t="s">
        <v>45</v>
      </c>
      <c r="O343" s="86"/>
      <c r="P343" s="215">
        <f>O343*H343</f>
        <v>0</v>
      </c>
      <c r="Q343" s="215">
        <v>4.0000000000000003E-05</v>
      </c>
      <c r="R343" s="215">
        <f>Q343*H343</f>
        <v>0.03074412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150</v>
      </c>
      <c r="AT343" s="217" t="s">
        <v>145</v>
      </c>
      <c r="AU343" s="217" t="s">
        <v>84</v>
      </c>
      <c r="AY343" s="19" t="s">
        <v>143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9" t="s">
        <v>82</v>
      </c>
      <c r="BK343" s="218">
        <f>ROUND(I343*H343,2)</f>
        <v>0</v>
      </c>
      <c r="BL343" s="19" t="s">
        <v>150</v>
      </c>
      <c r="BM343" s="217" t="s">
        <v>508</v>
      </c>
    </row>
    <row r="344" s="2" customFormat="1">
      <c r="A344" s="40"/>
      <c r="B344" s="41"/>
      <c r="C344" s="42"/>
      <c r="D344" s="219" t="s">
        <v>152</v>
      </c>
      <c r="E344" s="42"/>
      <c r="F344" s="220" t="s">
        <v>509</v>
      </c>
      <c r="G344" s="42"/>
      <c r="H344" s="42"/>
      <c r="I344" s="221"/>
      <c r="J344" s="42"/>
      <c r="K344" s="42"/>
      <c r="L344" s="46"/>
      <c r="M344" s="222"/>
      <c r="N344" s="22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152</v>
      </c>
      <c r="AU344" s="19" t="s">
        <v>84</v>
      </c>
    </row>
    <row r="345" s="13" customFormat="1">
      <c r="A345" s="13"/>
      <c r="B345" s="224"/>
      <c r="C345" s="225"/>
      <c r="D345" s="226" t="s">
        <v>154</v>
      </c>
      <c r="E345" s="227" t="s">
        <v>19</v>
      </c>
      <c r="F345" s="228" t="s">
        <v>510</v>
      </c>
      <c r="G345" s="225"/>
      <c r="H345" s="229">
        <v>768.60299999999995</v>
      </c>
      <c r="I345" s="230"/>
      <c r="J345" s="225"/>
      <c r="K345" s="225"/>
      <c r="L345" s="231"/>
      <c r="M345" s="232"/>
      <c r="N345" s="233"/>
      <c r="O345" s="233"/>
      <c r="P345" s="233"/>
      <c r="Q345" s="233"/>
      <c r="R345" s="233"/>
      <c r="S345" s="233"/>
      <c r="T345" s="23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5" t="s">
        <v>154</v>
      </c>
      <c r="AU345" s="235" t="s">
        <v>84</v>
      </c>
      <c r="AV345" s="13" t="s">
        <v>84</v>
      </c>
      <c r="AW345" s="13" t="s">
        <v>33</v>
      </c>
      <c r="AX345" s="13" t="s">
        <v>82</v>
      </c>
      <c r="AY345" s="235" t="s">
        <v>143</v>
      </c>
    </row>
    <row r="346" s="2" customFormat="1" ht="24.15" customHeight="1">
      <c r="A346" s="40"/>
      <c r="B346" s="41"/>
      <c r="C346" s="206" t="s">
        <v>511</v>
      </c>
      <c r="D346" s="206" t="s">
        <v>145</v>
      </c>
      <c r="E346" s="207" t="s">
        <v>512</v>
      </c>
      <c r="F346" s="208" t="s">
        <v>513</v>
      </c>
      <c r="G346" s="209" t="s">
        <v>217</v>
      </c>
      <c r="H346" s="210">
        <v>18.670000000000002</v>
      </c>
      <c r="I346" s="211"/>
      <c r="J346" s="212">
        <f>ROUND(I346*H346,2)</f>
        <v>0</v>
      </c>
      <c r="K346" s="208" t="s">
        <v>167</v>
      </c>
      <c r="L346" s="46"/>
      <c r="M346" s="213" t="s">
        <v>19</v>
      </c>
      <c r="N346" s="214" t="s">
        <v>45</v>
      </c>
      <c r="O346" s="86"/>
      <c r="P346" s="215">
        <f>O346*H346</f>
        <v>0</v>
      </c>
      <c r="Q346" s="215">
        <v>0</v>
      </c>
      <c r="R346" s="215">
        <f>Q346*H346</f>
        <v>0</v>
      </c>
      <c r="S346" s="215">
        <v>0.26100000000000001</v>
      </c>
      <c r="T346" s="216">
        <f>S346*H346</f>
        <v>4.8728700000000007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7" t="s">
        <v>150</v>
      </c>
      <c r="AT346" s="217" t="s">
        <v>145</v>
      </c>
      <c r="AU346" s="217" t="s">
        <v>84</v>
      </c>
      <c r="AY346" s="19" t="s">
        <v>143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9" t="s">
        <v>82</v>
      </c>
      <c r="BK346" s="218">
        <f>ROUND(I346*H346,2)</f>
        <v>0</v>
      </c>
      <c r="BL346" s="19" t="s">
        <v>150</v>
      </c>
      <c r="BM346" s="217" t="s">
        <v>514</v>
      </c>
    </row>
    <row r="347" s="2" customFormat="1">
      <c r="A347" s="40"/>
      <c r="B347" s="41"/>
      <c r="C347" s="42"/>
      <c r="D347" s="219" t="s">
        <v>152</v>
      </c>
      <c r="E347" s="42"/>
      <c r="F347" s="220" t="s">
        <v>515</v>
      </c>
      <c r="G347" s="42"/>
      <c r="H347" s="42"/>
      <c r="I347" s="221"/>
      <c r="J347" s="42"/>
      <c r="K347" s="42"/>
      <c r="L347" s="46"/>
      <c r="M347" s="222"/>
      <c r="N347" s="223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152</v>
      </c>
      <c r="AU347" s="19" t="s">
        <v>84</v>
      </c>
    </row>
    <row r="348" s="13" customFormat="1">
      <c r="A348" s="13"/>
      <c r="B348" s="224"/>
      <c r="C348" s="225"/>
      <c r="D348" s="226" t="s">
        <v>154</v>
      </c>
      <c r="E348" s="227" t="s">
        <v>19</v>
      </c>
      <c r="F348" s="228" t="s">
        <v>516</v>
      </c>
      <c r="G348" s="225"/>
      <c r="H348" s="229">
        <v>16.870000000000001</v>
      </c>
      <c r="I348" s="230"/>
      <c r="J348" s="225"/>
      <c r="K348" s="225"/>
      <c r="L348" s="231"/>
      <c r="M348" s="232"/>
      <c r="N348" s="233"/>
      <c r="O348" s="233"/>
      <c r="P348" s="233"/>
      <c r="Q348" s="233"/>
      <c r="R348" s="233"/>
      <c r="S348" s="233"/>
      <c r="T348" s="23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5" t="s">
        <v>154</v>
      </c>
      <c r="AU348" s="235" t="s">
        <v>84</v>
      </c>
      <c r="AV348" s="13" t="s">
        <v>84</v>
      </c>
      <c r="AW348" s="13" t="s">
        <v>33</v>
      </c>
      <c r="AX348" s="13" t="s">
        <v>74</v>
      </c>
      <c r="AY348" s="235" t="s">
        <v>143</v>
      </c>
    </row>
    <row r="349" s="13" customFormat="1">
      <c r="A349" s="13"/>
      <c r="B349" s="224"/>
      <c r="C349" s="225"/>
      <c r="D349" s="226" t="s">
        <v>154</v>
      </c>
      <c r="E349" s="227" t="s">
        <v>19</v>
      </c>
      <c r="F349" s="228" t="s">
        <v>517</v>
      </c>
      <c r="G349" s="225"/>
      <c r="H349" s="229">
        <v>1.8</v>
      </c>
      <c r="I349" s="230"/>
      <c r="J349" s="225"/>
      <c r="K349" s="225"/>
      <c r="L349" s="231"/>
      <c r="M349" s="232"/>
      <c r="N349" s="233"/>
      <c r="O349" s="233"/>
      <c r="P349" s="233"/>
      <c r="Q349" s="233"/>
      <c r="R349" s="233"/>
      <c r="S349" s="233"/>
      <c r="T349" s="23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5" t="s">
        <v>154</v>
      </c>
      <c r="AU349" s="235" t="s">
        <v>84</v>
      </c>
      <c r="AV349" s="13" t="s">
        <v>84</v>
      </c>
      <c r="AW349" s="13" t="s">
        <v>33</v>
      </c>
      <c r="AX349" s="13" t="s">
        <v>74</v>
      </c>
      <c r="AY349" s="235" t="s">
        <v>143</v>
      </c>
    </row>
    <row r="350" s="14" customFormat="1">
      <c r="A350" s="14"/>
      <c r="B350" s="236"/>
      <c r="C350" s="237"/>
      <c r="D350" s="226" t="s">
        <v>154</v>
      </c>
      <c r="E350" s="238" t="s">
        <v>19</v>
      </c>
      <c r="F350" s="239" t="s">
        <v>156</v>
      </c>
      <c r="G350" s="237"/>
      <c r="H350" s="240">
        <v>18.670000000000002</v>
      </c>
      <c r="I350" s="241"/>
      <c r="J350" s="237"/>
      <c r="K350" s="237"/>
      <c r="L350" s="242"/>
      <c r="M350" s="243"/>
      <c r="N350" s="244"/>
      <c r="O350" s="244"/>
      <c r="P350" s="244"/>
      <c r="Q350" s="244"/>
      <c r="R350" s="244"/>
      <c r="S350" s="244"/>
      <c r="T350" s="245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6" t="s">
        <v>154</v>
      </c>
      <c r="AU350" s="246" t="s">
        <v>84</v>
      </c>
      <c r="AV350" s="14" t="s">
        <v>150</v>
      </c>
      <c r="AW350" s="14" t="s">
        <v>33</v>
      </c>
      <c r="AX350" s="14" t="s">
        <v>82</v>
      </c>
      <c r="AY350" s="246" t="s">
        <v>143</v>
      </c>
    </row>
    <row r="351" s="2" customFormat="1" ht="24.15" customHeight="1">
      <c r="A351" s="40"/>
      <c r="B351" s="41"/>
      <c r="C351" s="206" t="s">
        <v>518</v>
      </c>
      <c r="D351" s="206" t="s">
        <v>145</v>
      </c>
      <c r="E351" s="207" t="s">
        <v>519</v>
      </c>
      <c r="F351" s="208" t="s">
        <v>520</v>
      </c>
      <c r="G351" s="209" t="s">
        <v>148</v>
      </c>
      <c r="H351" s="210">
        <v>1.9299999999999999</v>
      </c>
      <c r="I351" s="211"/>
      <c r="J351" s="212">
        <f>ROUND(I351*H351,2)</f>
        <v>0</v>
      </c>
      <c r="K351" s="208" t="s">
        <v>167</v>
      </c>
      <c r="L351" s="46"/>
      <c r="M351" s="213" t="s">
        <v>19</v>
      </c>
      <c r="N351" s="214" t="s">
        <v>45</v>
      </c>
      <c r="O351" s="86"/>
      <c r="P351" s="215">
        <f>O351*H351</f>
        <v>0</v>
      </c>
      <c r="Q351" s="215">
        <v>0</v>
      </c>
      <c r="R351" s="215">
        <f>Q351*H351</f>
        <v>0</v>
      </c>
      <c r="S351" s="215">
        <v>1.8</v>
      </c>
      <c r="T351" s="216">
        <f>S351*H351</f>
        <v>3.4739999999999998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7" t="s">
        <v>150</v>
      </c>
      <c r="AT351" s="217" t="s">
        <v>145</v>
      </c>
      <c r="AU351" s="217" t="s">
        <v>84</v>
      </c>
      <c r="AY351" s="19" t="s">
        <v>143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9" t="s">
        <v>82</v>
      </c>
      <c r="BK351" s="218">
        <f>ROUND(I351*H351,2)</f>
        <v>0</v>
      </c>
      <c r="BL351" s="19" t="s">
        <v>150</v>
      </c>
      <c r="BM351" s="217" t="s">
        <v>521</v>
      </c>
    </row>
    <row r="352" s="2" customFormat="1">
      <c r="A352" s="40"/>
      <c r="B352" s="41"/>
      <c r="C352" s="42"/>
      <c r="D352" s="219" t="s">
        <v>152</v>
      </c>
      <c r="E352" s="42"/>
      <c r="F352" s="220" t="s">
        <v>522</v>
      </c>
      <c r="G352" s="42"/>
      <c r="H352" s="42"/>
      <c r="I352" s="221"/>
      <c r="J352" s="42"/>
      <c r="K352" s="42"/>
      <c r="L352" s="46"/>
      <c r="M352" s="222"/>
      <c r="N352" s="223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152</v>
      </c>
      <c r="AU352" s="19" t="s">
        <v>84</v>
      </c>
    </row>
    <row r="353" s="2" customFormat="1" ht="24.15" customHeight="1">
      <c r="A353" s="40"/>
      <c r="B353" s="41"/>
      <c r="C353" s="206" t="s">
        <v>523</v>
      </c>
      <c r="D353" s="206" t="s">
        <v>145</v>
      </c>
      <c r="E353" s="207" t="s">
        <v>524</v>
      </c>
      <c r="F353" s="208" t="s">
        <v>525</v>
      </c>
      <c r="G353" s="209" t="s">
        <v>148</v>
      </c>
      <c r="H353" s="210">
        <v>3.04</v>
      </c>
      <c r="I353" s="211"/>
      <c r="J353" s="212">
        <f>ROUND(I353*H353,2)</f>
        <v>0</v>
      </c>
      <c r="K353" s="208" t="s">
        <v>167</v>
      </c>
      <c r="L353" s="46"/>
      <c r="M353" s="213" t="s">
        <v>19</v>
      </c>
      <c r="N353" s="214" t="s">
        <v>45</v>
      </c>
      <c r="O353" s="86"/>
      <c r="P353" s="215">
        <f>O353*H353</f>
        <v>0</v>
      </c>
      <c r="Q353" s="215">
        <v>0</v>
      </c>
      <c r="R353" s="215">
        <f>Q353*H353</f>
        <v>0</v>
      </c>
      <c r="S353" s="215">
        <v>1.5940000000000001</v>
      </c>
      <c r="T353" s="216">
        <f>S353*H353</f>
        <v>4.8457600000000003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7" t="s">
        <v>150</v>
      </c>
      <c r="AT353" s="217" t="s">
        <v>145</v>
      </c>
      <c r="AU353" s="217" t="s">
        <v>84</v>
      </c>
      <c r="AY353" s="19" t="s">
        <v>143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9" t="s">
        <v>82</v>
      </c>
      <c r="BK353" s="218">
        <f>ROUND(I353*H353,2)</f>
        <v>0</v>
      </c>
      <c r="BL353" s="19" t="s">
        <v>150</v>
      </c>
      <c r="BM353" s="217" t="s">
        <v>526</v>
      </c>
    </row>
    <row r="354" s="2" customFormat="1">
      <c r="A354" s="40"/>
      <c r="B354" s="41"/>
      <c r="C354" s="42"/>
      <c r="D354" s="219" t="s">
        <v>152</v>
      </c>
      <c r="E354" s="42"/>
      <c r="F354" s="220" t="s">
        <v>527</v>
      </c>
      <c r="G354" s="42"/>
      <c r="H354" s="42"/>
      <c r="I354" s="221"/>
      <c r="J354" s="42"/>
      <c r="K354" s="42"/>
      <c r="L354" s="46"/>
      <c r="M354" s="222"/>
      <c r="N354" s="223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152</v>
      </c>
      <c r="AU354" s="19" t="s">
        <v>84</v>
      </c>
    </row>
    <row r="355" s="2" customFormat="1" ht="16.5" customHeight="1">
      <c r="A355" s="40"/>
      <c r="B355" s="41"/>
      <c r="C355" s="206" t="s">
        <v>528</v>
      </c>
      <c r="D355" s="206" t="s">
        <v>145</v>
      </c>
      <c r="E355" s="207" t="s">
        <v>529</v>
      </c>
      <c r="F355" s="208" t="s">
        <v>530</v>
      </c>
      <c r="G355" s="209" t="s">
        <v>217</v>
      </c>
      <c r="H355" s="210">
        <v>3.6400000000000001</v>
      </c>
      <c r="I355" s="211"/>
      <c r="J355" s="212">
        <f>ROUND(I355*H355,2)</f>
        <v>0</v>
      </c>
      <c r="K355" s="208" t="s">
        <v>167</v>
      </c>
      <c r="L355" s="46"/>
      <c r="M355" s="213" t="s">
        <v>19</v>
      </c>
      <c r="N355" s="214" t="s">
        <v>45</v>
      </c>
      <c r="O355" s="86"/>
      <c r="P355" s="215">
        <f>O355*H355</f>
        <v>0</v>
      </c>
      <c r="Q355" s="215">
        <v>0</v>
      </c>
      <c r="R355" s="215">
        <f>Q355*H355</f>
        <v>0</v>
      </c>
      <c r="S355" s="215">
        <v>0.082000000000000003</v>
      </c>
      <c r="T355" s="216">
        <f>S355*H355</f>
        <v>0.29848000000000002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7" t="s">
        <v>150</v>
      </c>
      <c r="AT355" s="217" t="s">
        <v>145</v>
      </c>
      <c r="AU355" s="217" t="s">
        <v>84</v>
      </c>
      <c r="AY355" s="19" t="s">
        <v>143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9" t="s">
        <v>82</v>
      </c>
      <c r="BK355" s="218">
        <f>ROUND(I355*H355,2)</f>
        <v>0</v>
      </c>
      <c r="BL355" s="19" t="s">
        <v>150</v>
      </c>
      <c r="BM355" s="217" t="s">
        <v>531</v>
      </c>
    </row>
    <row r="356" s="2" customFormat="1">
      <c r="A356" s="40"/>
      <c r="B356" s="41"/>
      <c r="C356" s="42"/>
      <c r="D356" s="219" t="s">
        <v>152</v>
      </c>
      <c r="E356" s="42"/>
      <c r="F356" s="220" t="s">
        <v>532</v>
      </c>
      <c r="G356" s="42"/>
      <c r="H356" s="42"/>
      <c r="I356" s="221"/>
      <c r="J356" s="42"/>
      <c r="K356" s="42"/>
      <c r="L356" s="46"/>
      <c r="M356" s="222"/>
      <c r="N356" s="22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152</v>
      </c>
      <c r="AU356" s="19" t="s">
        <v>84</v>
      </c>
    </row>
    <row r="357" s="2" customFormat="1" ht="16.5" customHeight="1">
      <c r="A357" s="40"/>
      <c r="B357" s="41"/>
      <c r="C357" s="206" t="s">
        <v>533</v>
      </c>
      <c r="D357" s="206" t="s">
        <v>145</v>
      </c>
      <c r="E357" s="207" t="s">
        <v>534</v>
      </c>
      <c r="F357" s="208" t="s">
        <v>535</v>
      </c>
      <c r="G357" s="209" t="s">
        <v>148</v>
      </c>
      <c r="H357" s="210">
        <v>6.4199999999999999</v>
      </c>
      <c r="I357" s="211"/>
      <c r="J357" s="212">
        <f>ROUND(I357*H357,2)</f>
        <v>0</v>
      </c>
      <c r="K357" s="208" t="s">
        <v>19</v>
      </c>
      <c r="L357" s="46"/>
      <c r="M357" s="213" t="s">
        <v>19</v>
      </c>
      <c r="N357" s="214" t="s">
        <v>45</v>
      </c>
      <c r="O357" s="86"/>
      <c r="P357" s="215">
        <f>O357*H357</f>
        <v>0</v>
      </c>
      <c r="Q357" s="215">
        <v>0</v>
      </c>
      <c r="R357" s="215">
        <f>Q357*H357</f>
        <v>0</v>
      </c>
      <c r="S357" s="215">
        <v>0</v>
      </c>
      <c r="T357" s="216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17" t="s">
        <v>150</v>
      </c>
      <c r="AT357" s="217" t="s">
        <v>145</v>
      </c>
      <c r="AU357" s="217" t="s">
        <v>84</v>
      </c>
      <c r="AY357" s="19" t="s">
        <v>143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19" t="s">
        <v>82</v>
      </c>
      <c r="BK357" s="218">
        <f>ROUND(I357*H357,2)</f>
        <v>0</v>
      </c>
      <c r="BL357" s="19" t="s">
        <v>150</v>
      </c>
      <c r="BM357" s="217" t="s">
        <v>536</v>
      </c>
    </row>
    <row r="358" s="2" customFormat="1" ht="16.5" customHeight="1">
      <c r="A358" s="40"/>
      <c r="B358" s="41"/>
      <c r="C358" s="206" t="s">
        <v>537</v>
      </c>
      <c r="D358" s="206" t="s">
        <v>145</v>
      </c>
      <c r="E358" s="207" t="s">
        <v>538</v>
      </c>
      <c r="F358" s="208" t="s">
        <v>539</v>
      </c>
      <c r="G358" s="209" t="s">
        <v>148</v>
      </c>
      <c r="H358" s="210">
        <v>3.54</v>
      </c>
      <c r="I358" s="211"/>
      <c r="J358" s="212">
        <f>ROUND(I358*H358,2)</f>
        <v>0</v>
      </c>
      <c r="K358" s="208" t="s">
        <v>167</v>
      </c>
      <c r="L358" s="46"/>
      <c r="M358" s="213" t="s">
        <v>19</v>
      </c>
      <c r="N358" s="214" t="s">
        <v>45</v>
      </c>
      <c r="O358" s="86"/>
      <c r="P358" s="215">
        <f>O358*H358</f>
        <v>0</v>
      </c>
      <c r="Q358" s="215">
        <v>0</v>
      </c>
      <c r="R358" s="215">
        <f>Q358*H358</f>
        <v>0</v>
      </c>
      <c r="S358" s="215">
        <v>2.2000000000000002</v>
      </c>
      <c r="T358" s="216">
        <f>S358*H358</f>
        <v>7.7880000000000011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7" t="s">
        <v>150</v>
      </c>
      <c r="AT358" s="217" t="s">
        <v>145</v>
      </c>
      <c r="AU358" s="217" t="s">
        <v>84</v>
      </c>
      <c r="AY358" s="19" t="s">
        <v>143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9" t="s">
        <v>82</v>
      </c>
      <c r="BK358" s="218">
        <f>ROUND(I358*H358,2)</f>
        <v>0</v>
      </c>
      <c r="BL358" s="19" t="s">
        <v>150</v>
      </c>
      <c r="BM358" s="217" t="s">
        <v>540</v>
      </c>
    </row>
    <row r="359" s="2" customFormat="1">
      <c r="A359" s="40"/>
      <c r="B359" s="41"/>
      <c r="C359" s="42"/>
      <c r="D359" s="219" t="s">
        <v>152</v>
      </c>
      <c r="E359" s="42"/>
      <c r="F359" s="220" t="s">
        <v>541</v>
      </c>
      <c r="G359" s="42"/>
      <c r="H359" s="42"/>
      <c r="I359" s="221"/>
      <c r="J359" s="42"/>
      <c r="K359" s="42"/>
      <c r="L359" s="46"/>
      <c r="M359" s="222"/>
      <c r="N359" s="22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152</v>
      </c>
      <c r="AU359" s="19" t="s">
        <v>84</v>
      </c>
    </row>
    <row r="360" s="2" customFormat="1" ht="24.15" customHeight="1">
      <c r="A360" s="40"/>
      <c r="B360" s="41"/>
      <c r="C360" s="206" t="s">
        <v>542</v>
      </c>
      <c r="D360" s="206" t="s">
        <v>145</v>
      </c>
      <c r="E360" s="207" t="s">
        <v>543</v>
      </c>
      <c r="F360" s="208" t="s">
        <v>544</v>
      </c>
      <c r="G360" s="209" t="s">
        <v>217</v>
      </c>
      <c r="H360" s="210">
        <v>604.96000000000004</v>
      </c>
      <c r="I360" s="211"/>
      <c r="J360" s="212">
        <f>ROUND(I360*H360,2)</f>
        <v>0</v>
      </c>
      <c r="K360" s="208" t="s">
        <v>167</v>
      </c>
      <c r="L360" s="46"/>
      <c r="M360" s="213" t="s">
        <v>19</v>
      </c>
      <c r="N360" s="214" t="s">
        <v>45</v>
      </c>
      <c r="O360" s="86"/>
      <c r="P360" s="215">
        <f>O360*H360</f>
        <v>0</v>
      </c>
      <c r="Q360" s="215">
        <v>0</v>
      </c>
      <c r="R360" s="215">
        <f>Q360*H360</f>
        <v>0</v>
      </c>
      <c r="S360" s="215">
        <v>0.044999999999999998</v>
      </c>
      <c r="T360" s="216">
        <f>S360*H360</f>
        <v>27.223200000000002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7" t="s">
        <v>150</v>
      </c>
      <c r="AT360" s="217" t="s">
        <v>145</v>
      </c>
      <c r="AU360" s="217" t="s">
        <v>84</v>
      </c>
      <c r="AY360" s="19" t="s">
        <v>143</v>
      </c>
      <c r="BE360" s="218">
        <f>IF(N360="základní",J360,0)</f>
        <v>0</v>
      </c>
      <c r="BF360" s="218">
        <f>IF(N360="snížená",J360,0)</f>
        <v>0</v>
      </c>
      <c r="BG360" s="218">
        <f>IF(N360="zákl. přenesená",J360,0)</f>
        <v>0</v>
      </c>
      <c r="BH360" s="218">
        <f>IF(N360="sníž. přenesená",J360,0)</f>
        <v>0</v>
      </c>
      <c r="BI360" s="218">
        <f>IF(N360="nulová",J360,0)</f>
        <v>0</v>
      </c>
      <c r="BJ360" s="19" t="s">
        <v>82</v>
      </c>
      <c r="BK360" s="218">
        <f>ROUND(I360*H360,2)</f>
        <v>0</v>
      </c>
      <c r="BL360" s="19" t="s">
        <v>150</v>
      </c>
      <c r="BM360" s="217" t="s">
        <v>545</v>
      </c>
    </row>
    <row r="361" s="2" customFormat="1">
      <c r="A361" s="40"/>
      <c r="B361" s="41"/>
      <c r="C361" s="42"/>
      <c r="D361" s="219" t="s">
        <v>152</v>
      </c>
      <c r="E361" s="42"/>
      <c r="F361" s="220" t="s">
        <v>546</v>
      </c>
      <c r="G361" s="42"/>
      <c r="H361" s="42"/>
      <c r="I361" s="221"/>
      <c r="J361" s="42"/>
      <c r="K361" s="42"/>
      <c r="L361" s="46"/>
      <c r="M361" s="222"/>
      <c r="N361" s="223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152</v>
      </c>
      <c r="AU361" s="19" t="s">
        <v>84</v>
      </c>
    </row>
    <row r="362" s="13" customFormat="1">
      <c r="A362" s="13"/>
      <c r="B362" s="224"/>
      <c r="C362" s="225"/>
      <c r="D362" s="226" t="s">
        <v>154</v>
      </c>
      <c r="E362" s="227" t="s">
        <v>19</v>
      </c>
      <c r="F362" s="228" t="s">
        <v>547</v>
      </c>
      <c r="G362" s="225"/>
      <c r="H362" s="229">
        <v>604.96000000000004</v>
      </c>
      <c r="I362" s="230"/>
      <c r="J362" s="225"/>
      <c r="K362" s="225"/>
      <c r="L362" s="231"/>
      <c r="M362" s="232"/>
      <c r="N362" s="233"/>
      <c r="O362" s="233"/>
      <c r="P362" s="233"/>
      <c r="Q362" s="233"/>
      <c r="R362" s="233"/>
      <c r="S362" s="233"/>
      <c r="T362" s="23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5" t="s">
        <v>154</v>
      </c>
      <c r="AU362" s="235" t="s">
        <v>84</v>
      </c>
      <c r="AV362" s="13" t="s">
        <v>84</v>
      </c>
      <c r="AW362" s="13" t="s">
        <v>33</v>
      </c>
      <c r="AX362" s="13" t="s">
        <v>74</v>
      </c>
      <c r="AY362" s="235" t="s">
        <v>143</v>
      </c>
    </row>
    <row r="363" s="14" customFormat="1">
      <c r="A363" s="14"/>
      <c r="B363" s="236"/>
      <c r="C363" s="237"/>
      <c r="D363" s="226" t="s">
        <v>154</v>
      </c>
      <c r="E363" s="238" t="s">
        <v>19</v>
      </c>
      <c r="F363" s="239" t="s">
        <v>156</v>
      </c>
      <c r="G363" s="237"/>
      <c r="H363" s="240">
        <v>604.96000000000004</v>
      </c>
      <c r="I363" s="241"/>
      <c r="J363" s="237"/>
      <c r="K363" s="237"/>
      <c r="L363" s="242"/>
      <c r="M363" s="243"/>
      <c r="N363" s="244"/>
      <c r="O363" s="244"/>
      <c r="P363" s="244"/>
      <c r="Q363" s="244"/>
      <c r="R363" s="244"/>
      <c r="S363" s="244"/>
      <c r="T363" s="245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6" t="s">
        <v>154</v>
      </c>
      <c r="AU363" s="246" t="s">
        <v>84</v>
      </c>
      <c r="AV363" s="14" t="s">
        <v>150</v>
      </c>
      <c r="AW363" s="14" t="s">
        <v>33</v>
      </c>
      <c r="AX363" s="14" t="s">
        <v>82</v>
      </c>
      <c r="AY363" s="246" t="s">
        <v>143</v>
      </c>
    </row>
    <row r="364" s="2" customFormat="1" ht="24.15" customHeight="1">
      <c r="A364" s="40"/>
      <c r="B364" s="41"/>
      <c r="C364" s="206" t="s">
        <v>548</v>
      </c>
      <c r="D364" s="206" t="s">
        <v>145</v>
      </c>
      <c r="E364" s="207" t="s">
        <v>549</v>
      </c>
      <c r="F364" s="208" t="s">
        <v>550</v>
      </c>
      <c r="G364" s="209" t="s">
        <v>217</v>
      </c>
      <c r="H364" s="210">
        <v>15.4</v>
      </c>
      <c r="I364" s="211"/>
      <c r="J364" s="212">
        <f>ROUND(I364*H364,2)</f>
        <v>0</v>
      </c>
      <c r="K364" s="208" t="s">
        <v>167</v>
      </c>
      <c r="L364" s="46"/>
      <c r="M364" s="213" t="s">
        <v>19</v>
      </c>
      <c r="N364" s="214" t="s">
        <v>45</v>
      </c>
      <c r="O364" s="86"/>
      <c r="P364" s="215">
        <f>O364*H364</f>
        <v>0</v>
      </c>
      <c r="Q364" s="215">
        <v>0</v>
      </c>
      <c r="R364" s="215">
        <f>Q364*H364</f>
        <v>0</v>
      </c>
      <c r="S364" s="215">
        <v>0.035000000000000003</v>
      </c>
      <c r="T364" s="216">
        <f>S364*H364</f>
        <v>0.53900000000000003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17" t="s">
        <v>150</v>
      </c>
      <c r="AT364" s="217" t="s">
        <v>145</v>
      </c>
      <c r="AU364" s="217" t="s">
        <v>84</v>
      </c>
      <c r="AY364" s="19" t="s">
        <v>143</v>
      </c>
      <c r="BE364" s="218">
        <f>IF(N364="základní",J364,0)</f>
        <v>0</v>
      </c>
      <c r="BF364" s="218">
        <f>IF(N364="snížená",J364,0)</f>
        <v>0</v>
      </c>
      <c r="BG364" s="218">
        <f>IF(N364="zákl. přenesená",J364,0)</f>
        <v>0</v>
      </c>
      <c r="BH364" s="218">
        <f>IF(N364="sníž. přenesená",J364,0)</f>
        <v>0</v>
      </c>
      <c r="BI364" s="218">
        <f>IF(N364="nulová",J364,0)</f>
        <v>0</v>
      </c>
      <c r="BJ364" s="19" t="s">
        <v>82</v>
      </c>
      <c r="BK364" s="218">
        <f>ROUND(I364*H364,2)</f>
        <v>0</v>
      </c>
      <c r="BL364" s="19" t="s">
        <v>150</v>
      </c>
      <c r="BM364" s="217" t="s">
        <v>551</v>
      </c>
    </row>
    <row r="365" s="2" customFormat="1">
      <c r="A365" s="40"/>
      <c r="B365" s="41"/>
      <c r="C365" s="42"/>
      <c r="D365" s="219" t="s">
        <v>152</v>
      </c>
      <c r="E365" s="42"/>
      <c r="F365" s="220" t="s">
        <v>552</v>
      </c>
      <c r="G365" s="42"/>
      <c r="H365" s="42"/>
      <c r="I365" s="221"/>
      <c r="J365" s="42"/>
      <c r="K365" s="42"/>
      <c r="L365" s="46"/>
      <c r="M365" s="222"/>
      <c r="N365" s="223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152</v>
      </c>
      <c r="AU365" s="19" t="s">
        <v>84</v>
      </c>
    </row>
    <row r="366" s="15" customFormat="1">
      <c r="A366" s="15"/>
      <c r="B366" s="247"/>
      <c r="C366" s="248"/>
      <c r="D366" s="226" t="s">
        <v>154</v>
      </c>
      <c r="E366" s="249" t="s">
        <v>19</v>
      </c>
      <c r="F366" s="250" t="s">
        <v>553</v>
      </c>
      <c r="G366" s="248"/>
      <c r="H366" s="249" t="s">
        <v>19</v>
      </c>
      <c r="I366" s="251"/>
      <c r="J366" s="248"/>
      <c r="K366" s="248"/>
      <c r="L366" s="252"/>
      <c r="M366" s="253"/>
      <c r="N366" s="254"/>
      <c r="O366" s="254"/>
      <c r="P366" s="254"/>
      <c r="Q366" s="254"/>
      <c r="R366" s="254"/>
      <c r="S366" s="254"/>
      <c r="T366" s="255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56" t="s">
        <v>154</v>
      </c>
      <c r="AU366" s="256" t="s">
        <v>84</v>
      </c>
      <c r="AV366" s="15" t="s">
        <v>82</v>
      </c>
      <c r="AW366" s="15" t="s">
        <v>33</v>
      </c>
      <c r="AX366" s="15" t="s">
        <v>74</v>
      </c>
      <c r="AY366" s="256" t="s">
        <v>143</v>
      </c>
    </row>
    <row r="367" s="13" customFormat="1">
      <c r="A367" s="13"/>
      <c r="B367" s="224"/>
      <c r="C367" s="225"/>
      <c r="D367" s="226" t="s">
        <v>154</v>
      </c>
      <c r="E367" s="227" t="s">
        <v>19</v>
      </c>
      <c r="F367" s="228" t="s">
        <v>554</v>
      </c>
      <c r="G367" s="225"/>
      <c r="H367" s="229">
        <v>15.4</v>
      </c>
      <c r="I367" s="230"/>
      <c r="J367" s="225"/>
      <c r="K367" s="225"/>
      <c r="L367" s="231"/>
      <c r="M367" s="232"/>
      <c r="N367" s="233"/>
      <c r="O367" s="233"/>
      <c r="P367" s="233"/>
      <c r="Q367" s="233"/>
      <c r="R367" s="233"/>
      <c r="S367" s="233"/>
      <c r="T367" s="23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5" t="s">
        <v>154</v>
      </c>
      <c r="AU367" s="235" t="s">
        <v>84</v>
      </c>
      <c r="AV367" s="13" t="s">
        <v>84</v>
      </c>
      <c r="AW367" s="13" t="s">
        <v>33</v>
      </c>
      <c r="AX367" s="13" t="s">
        <v>74</v>
      </c>
      <c r="AY367" s="235" t="s">
        <v>143</v>
      </c>
    </row>
    <row r="368" s="14" customFormat="1">
      <c r="A368" s="14"/>
      <c r="B368" s="236"/>
      <c r="C368" s="237"/>
      <c r="D368" s="226" t="s">
        <v>154</v>
      </c>
      <c r="E368" s="238" t="s">
        <v>19</v>
      </c>
      <c r="F368" s="239" t="s">
        <v>156</v>
      </c>
      <c r="G368" s="237"/>
      <c r="H368" s="240">
        <v>15.4</v>
      </c>
      <c r="I368" s="241"/>
      <c r="J368" s="237"/>
      <c r="K368" s="237"/>
      <c r="L368" s="242"/>
      <c r="M368" s="243"/>
      <c r="N368" s="244"/>
      <c r="O368" s="244"/>
      <c r="P368" s="244"/>
      <c r="Q368" s="244"/>
      <c r="R368" s="244"/>
      <c r="S368" s="244"/>
      <c r="T368" s="245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6" t="s">
        <v>154</v>
      </c>
      <c r="AU368" s="246" t="s">
        <v>84</v>
      </c>
      <c r="AV368" s="14" t="s">
        <v>150</v>
      </c>
      <c r="AW368" s="14" t="s">
        <v>33</v>
      </c>
      <c r="AX368" s="14" t="s">
        <v>82</v>
      </c>
      <c r="AY368" s="246" t="s">
        <v>143</v>
      </c>
    </row>
    <row r="369" s="2" customFormat="1" ht="16.5" customHeight="1">
      <c r="A369" s="40"/>
      <c r="B369" s="41"/>
      <c r="C369" s="206" t="s">
        <v>555</v>
      </c>
      <c r="D369" s="206" t="s">
        <v>145</v>
      </c>
      <c r="E369" s="207" t="s">
        <v>556</v>
      </c>
      <c r="F369" s="208" t="s">
        <v>557</v>
      </c>
      <c r="G369" s="209" t="s">
        <v>280</v>
      </c>
      <c r="H369" s="210">
        <v>21</v>
      </c>
      <c r="I369" s="211"/>
      <c r="J369" s="212">
        <f>ROUND(I369*H369,2)</f>
        <v>0</v>
      </c>
      <c r="K369" s="208" t="s">
        <v>167</v>
      </c>
      <c r="L369" s="46"/>
      <c r="M369" s="213" t="s">
        <v>19</v>
      </c>
      <c r="N369" s="214" t="s">
        <v>45</v>
      </c>
      <c r="O369" s="86"/>
      <c r="P369" s="215">
        <f>O369*H369</f>
        <v>0</v>
      </c>
      <c r="Q369" s="215">
        <v>0</v>
      </c>
      <c r="R369" s="215">
        <f>Q369*H369</f>
        <v>0</v>
      </c>
      <c r="S369" s="215">
        <v>0.052999999999999998</v>
      </c>
      <c r="T369" s="216">
        <f>S369*H369</f>
        <v>1.113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17" t="s">
        <v>150</v>
      </c>
      <c r="AT369" s="217" t="s">
        <v>145</v>
      </c>
      <c r="AU369" s="217" t="s">
        <v>84</v>
      </c>
      <c r="AY369" s="19" t="s">
        <v>143</v>
      </c>
      <c r="BE369" s="218">
        <f>IF(N369="základní",J369,0)</f>
        <v>0</v>
      </c>
      <c r="BF369" s="218">
        <f>IF(N369="snížená",J369,0)</f>
        <v>0</v>
      </c>
      <c r="BG369" s="218">
        <f>IF(N369="zákl. přenesená",J369,0)</f>
        <v>0</v>
      </c>
      <c r="BH369" s="218">
        <f>IF(N369="sníž. přenesená",J369,0)</f>
        <v>0</v>
      </c>
      <c r="BI369" s="218">
        <f>IF(N369="nulová",J369,0)</f>
        <v>0</v>
      </c>
      <c r="BJ369" s="19" t="s">
        <v>82</v>
      </c>
      <c r="BK369" s="218">
        <f>ROUND(I369*H369,2)</f>
        <v>0</v>
      </c>
      <c r="BL369" s="19" t="s">
        <v>150</v>
      </c>
      <c r="BM369" s="217" t="s">
        <v>558</v>
      </c>
    </row>
    <row r="370" s="2" customFormat="1">
      <c r="A370" s="40"/>
      <c r="B370" s="41"/>
      <c r="C370" s="42"/>
      <c r="D370" s="219" t="s">
        <v>152</v>
      </c>
      <c r="E370" s="42"/>
      <c r="F370" s="220" t="s">
        <v>559</v>
      </c>
      <c r="G370" s="42"/>
      <c r="H370" s="42"/>
      <c r="I370" s="221"/>
      <c r="J370" s="42"/>
      <c r="K370" s="42"/>
      <c r="L370" s="46"/>
      <c r="M370" s="222"/>
      <c r="N370" s="223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152</v>
      </c>
      <c r="AU370" s="19" t="s">
        <v>84</v>
      </c>
    </row>
    <row r="371" s="2" customFormat="1" ht="24.15" customHeight="1">
      <c r="A371" s="40"/>
      <c r="B371" s="41"/>
      <c r="C371" s="206" t="s">
        <v>560</v>
      </c>
      <c r="D371" s="206" t="s">
        <v>145</v>
      </c>
      <c r="E371" s="207" t="s">
        <v>561</v>
      </c>
      <c r="F371" s="208" t="s">
        <v>562</v>
      </c>
      <c r="G371" s="209" t="s">
        <v>368</v>
      </c>
      <c r="H371" s="210">
        <v>26</v>
      </c>
      <c r="I371" s="211"/>
      <c r="J371" s="212">
        <f>ROUND(I371*H371,2)</f>
        <v>0</v>
      </c>
      <c r="K371" s="208" t="s">
        <v>167</v>
      </c>
      <c r="L371" s="46"/>
      <c r="M371" s="213" t="s">
        <v>19</v>
      </c>
      <c r="N371" s="214" t="s">
        <v>45</v>
      </c>
      <c r="O371" s="86"/>
      <c r="P371" s="215">
        <f>O371*H371</f>
        <v>0</v>
      </c>
      <c r="Q371" s="215">
        <v>0</v>
      </c>
      <c r="R371" s="215">
        <f>Q371*H371</f>
        <v>0</v>
      </c>
      <c r="S371" s="215">
        <v>0.097000000000000003</v>
      </c>
      <c r="T371" s="216">
        <f>S371*H371</f>
        <v>2.5220000000000002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7" t="s">
        <v>150</v>
      </c>
      <c r="AT371" s="217" t="s">
        <v>145</v>
      </c>
      <c r="AU371" s="217" t="s">
        <v>84</v>
      </c>
      <c r="AY371" s="19" t="s">
        <v>143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9" t="s">
        <v>82</v>
      </c>
      <c r="BK371" s="218">
        <f>ROUND(I371*H371,2)</f>
        <v>0</v>
      </c>
      <c r="BL371" s="19" t="s">
        <v>150</v>
      </c>
      <c r="BM371" s="217" t="s">
        <v>563</v>
      </c>
    </row>
    <row r="372" s="2" customFormat="1">
      <c r="A372" s="40"/>
      <c r="B372" s="41"/>
      <c r="C372" s="42"/>
      <c r="D372" s="219" t="s">
        <v>152</v>
      </c>
      <c r="E372" s="42"/>
      <c r="F372" s="220" t="s">
        <v>564</v>
      </c>
      <c r="G372" s="42"/>
      <c r="H372" s="42"/>
      <c r="I372" s="221"/>
      <c r="J372" s="42"/>
      <c r="K372" s="42"/>
      <c r="L372" s="46"/>
      <c r="M372" s="222"/>
      <c r="N372" s="223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152</v>
      </c>
      <c r="AU372" s="19" t="s">
        <v>84</v>
      </c>
    </row>
    <row r="373" s="12" customFormat="1" ht="22.8" customHeight="1">
      <c r="A373" s="12"/>
      <c r="B373" s="190"/>
      <c r="C373" s="191"/>
      <c r="D373" s="192" t="s">
        <v>73</v>
      </c>
      <c r="E373" s="204" t="s">
        <v>565</v>
      </c>
      <c r="F373" s="204" t="s">
        <v>566</v>
      </c>
      <c r="G373" s="191"/>
      <c r="H373" s="191"/>
      <c r="I373" s="194"/>
      <c r="J373" s="205">
        <f>BK373</f>
        <v>0</v>
      </c>
      <c r="K373" s="191"/>
      <c r="L373" s="196"/>
      <c r="M373" s="197"/>
      <c r="N373" s="198"/>
      <c r="O373" s="198"/>
      <c r="P373" s="199">
        <f>SUM(P374:P388)</f>
        <v>0</v>
      </c>
      <c r="Q373" s="198"/>
      <c r="R373" s="199">
        <f>SUM(R374:R388)</f>
        <v>0</v>
      </c>
      <c r="S373" s="198"/>
      <c r="T373" s="200">
        <f>SUM(T374:T388)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01" t="s">
        <v>82</v>
      </c>
      <c r="AT373" s="202" t="s">
        <v>73</v>
      </c>
      <c r="AU373" s="202" t="s">
        <v>82</v>
      </c>
      <c r="AY373" s="201" t="s">
        <v>143</v>
      </c>
      <c r="BK373" s="203">
        <f>SUM(BK374:BK388)</f>
        <v>0</v>
      </c>
    </row>
    <row r="374" s="2" customFormat="1" ht="24.15" customHeight="1">
      <c r="A374" s="40"/>
      <c r="B374" s="41"/>
      <c r="C374" s="206" t="s">
        <v>567</v>
      </c>
      <c r="D374" s="206" t="s">
        <v>145</v>
      </c>
      <c r="E374" s="207" t="s">
        <v>568</v>
      </c>
      <c r="F374" s="208" t="s">
        <v>569</v>
      </c>
      <c r="G374" s="209" t="s">
        <v>187</v>
      </c>
      <c r="H374" s="210">
        <v>101.731</v>
      </c>
      <c r="I374" s="211"/>
      <c r="J374" s="212">
        <f>ROUND(I374*H374,2)</f>
        <v>0</v>
      </c>
      <c r="K374" s="208" t="s">
        <v>167</v>
      </c>
      <c r="L374" s="46"/>
      <c r="M374" s="213" t="s">
        <v>19</v>
      </c>
      <c r="N374" s="214" t="s">
        <v>45</v>
      </c>
      <c r="O374" s="86"/>
      <c r="P374" s="215">
        <f>O374*H374</f>
        <v>0</v>
      </c>
      <c r="Q374" s="215">
        <v>0</v>
      </c>
      <c r="R374" s="215">
        <f>Q374*H374</f>
        <v>0</v>
      </c>
      <c r="S374" s="215">
        <v>0</v>
      </c>
      <c r="T374" s="216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17" t="s">
        <v>150</v>
      </c>
      <c r="AT374" s="217" t="s">
        <v>145</v>
      </c>
      <c r="AU374" s="217" t="s">
        <v>84</v>
      </c>
      <c r="AY374" s="19" t="s">
        <v>143</v>
      </c>
      <c r="BE374" s="218">
        <f>IF(N374="základní",J374,0)</f>
        <v>0</v>
      </c>
      <c r="BF374" s="218">
        <f>IF(N374="snížená",J374,0)</f>
        <v>0</v>
      </c>
      <c r="BG374" s="218">
        <f>IF(N374="zákl. přenesená",J374,0)</f>
        <v>0</v>
      </c>
      <c r="BH374" s="218">
        <f>IF(N374="sníž. přenesená",J374,0)</f>
        <v>0</v>
      </c>
      <c r="BI374" s="218">
        <f>IF(N374="nulová",J374,0)</f>
        <v>0</v>
      </c>
      <c r="BJ374" s="19" t="s">
        <v>82</v>
      </c>
      <c r="BK374" s="218">
        <f>ROUND(I374*H374,2)</f>
        <v>0</v>
      </c>
      <c r="BL374" s="19" t="s">
        <v>150</v>
      </c>
      <c r="BM374" s="217" t="s">
        <v>570</v>
      </c>
    </row>
    <row r="375" s="2" customFormat="1">
      <c r="A375" s="40"/>
      <c r="B375" s="41"/>
      <c r="C375" s="42"/>
      <c r="D375" s="219" t="s">
        <v>152</v>
      </c>
      <c r="E375" s="42"/>
      <c r="F375" s="220" t="s">
        <v>571</v>
      </c>
      <c r="G375" s="42"/>
      <c r="H375" s="42"/>
      <c r="I375" s="221"/>
      <c r="J375" s="42"/>
      <c r="K375" s="42"/>
      <c r="L375" s="46"/>
      <c r="M375" s="222"/>
      <c r="N375" s="223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152</v>
      </c>
      <c r="AU375" s="19" t="s">
        <v>84</v>
      </c>
    </row>
    <row r="376" s="2" customFormat="1" ht="16.5" customHeight="1">
      <c r="A376" s="40"/>
      <c r="B376" s="41"/>
      <c r="C376" s="206" t="s">
        <v>572</v>
      </c>
      <c r="D376" s="206" t="s">
        <v>145</v>
      </c>
      <c r="E376" s="207" t="s">
        <v>573</v>
      </c>
      <c r="F376" s="208" t="s">
        <v>574</v>
      </c>
      <c r="G376" s="209" t="s">
        <v>280</v>
      </c>
      <c r="H376" s="210">
        <v>18</v>
      </c>
      <c r="I376" s="211"/>
      <c r="J376" s="212">
        <f>ROUND(I376*H376,2)</f>
        <v>0</v>
      </c>
      <c r="K376" s="208" t="s">
        <v>167</v>
      </c>
      <c r="L376" s="46"/>
      <c r="M376" s="213" t="s">
        <v>19</v>
      </c>
      <c r="N376" s="214" t="s">
        <v>45</v>
      </c>
      <c r="O376" s="86"/>
      <c r="P376" s="215">
        <f>O376*H376</f>
        <v>0</v>
      </c>
      <c r="Q376" s="215">
        <v>0</v>
      </c>
      <c r="R376" s="215">
        <f>Q376*H376</f>
        <v>0</v>
      </c>
      <c r="S376" s="215">
        <v>0</v>
      </c>
      <c r="T376" s="216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7" t="s">
        <v>150</v>
      </c>
      <c r="AT376" s="217" t="s">
        <v>145</v>
      </c>
      <c r="AU376" s="217" t="s">
        <v>84</v>
      </c>
      <c r="AY376" s="19" t="s">
        <v>143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9" t="s">
        <v>82</v>
      </c>
      <c r="BK376" s="218">
        <f>ROUND(I376*H376,2)</f>
        <v>0</v>
      </c>
      <c r="BL376" s="19" t="s">
        <v>150</v>
      </c>
      <c r="BM376" s="217" t="s">
        <v>575</v>
      </c>
    </row>
    <row r="377" s="2" customFormat="1">
      <c r="A377" s="40"/>
      <c r="B377" s="41"/>
      <c r="C377" s="42"/>
      <c r="D377" s="219" t="s">
        <v>152</v>
      </c>
      <c r="E377" s="42"/>
      <c r="F377" s="220" t="s">
        <v>576</v>
      </c>
      <c r="G377" s="42"/>
      <c r="H377" s="42"/>
      <c r="I377" s="221"/>
      <c r="J377" s="42"/>
      <c r="K377" s="42"/>
      <c r="L377" s="46"/>
      <c r="M377" s="222"/>
      <c r="N377" s="223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152</v>
      </c>
      <c r="AU377" s="19" t="s">
        <v>84</v>
      </c>
    </row>
    <row r="378" s="2" customFormat="1" ht="24.15" customHeight="1">
      <c r="A378" s="40"/>
      <c r="B378" s="41"/>
      <c r="C378" s="206" t="s">
        <v>577</v>
      </c>
      <c r="D378" s="206" t="s">
        <v>145</v>
      </c>
      <c r="E378" s="207" t="s">
        <v>578</v>
      </c>
      <c r="F378" s="208" t="s">
        <v>579</v>
      </c>
      <c r="G378" s="209" t="s">
        <v>280</v>
      </c>
      <c r="H378" s="210">
        <v>1260</v>
      </c>
      <c r="I378" s="211"/>
      <c r="J378" s="212">
        <f>ROUND(I378*H378,2)</f>
        <v>0</v>
      </c>
      <c r="K378" s="208" t="s">
        <v>167</v>
      </c>
      <c r="L378" s="46"/>
      <c r="M378" s="213" t="s">
        <v>19</v>
      </c>
      <c r="N378" s="214" t="s">
        <v>45</v>
      </c>
      <c r="O378" s="86"/>
      <c r="P378" s="215">
        <f>O378*H378</f>
        <v>0</v>
      </c>
      <c r="Q378" s="215">
        <v>0</v>
      </c>
      <c r="R378" s="215">
        <f>Q378*H378</f>
        <v>0</v>
      </c>
      <c r="S378" s="215">
        <v>0</v>
      </c>
      <c r="T378" s="216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7" t="s">
        <v>150</v>
      </c>
      <c r="AT378" s="217" t="s">
        <v>145</v>
      </c>
      <c r="AU378" s="217" t="s">
        <v>84</v>
      </c>
      <c r="AY378" s="19" t="s">
        <v>143</v>
      </c>
      <c r="BE378" s="218">
        <f>IF(N378="základní",J378,0)</f>
        <v>0</v>
      </c>
      <c r="BF378" s="218">
        <f>IF(N378="snížená",J378,0)</f>
        <v>0</v>
      </c>
      <c r="BG378" s="218">
        <f>IF(N378="zákl. přenesená",J378,0)</f>
        <v>0</v>
      </c>
      <c r="BH378" s="218">
        <f>IF(N378="sníž. přenesená",J378,0)</f>
        <v>0</v>
      </c>
      <c r="BI378" s="218">
        <f>IF(N378="nulová",J378,0)</f>
        <v>0</v>
      </c>
      <c r="BJ378" s="19" t="s">
        <v>82</v>
      </c>
      <c r="BK378" s="218">
        <f>ROUND(I378*H378,2)</f>
        <v>0</v>
      </c>
      <c r="BL378" s="19" t="s">
        <v>150</v>
      </c>
      <c r="BM378" s="217" t="s">
        <v>580</v>
      </c>
    </row>
    <row r="379" s="2" customFormat="1">
      <c r="A379" s="40"/>
      <c r="B379" s="41"/>
      <c r="C379" s="42"/>
      <c r="D379" s="219" t="s">
        <v>152</v>
      </c>
      <c r="E379" s="42"/>
      <c r="F379" s="220" t="s">
        <v>581</v>
      </c>
      <c r="G379" s="42"/>
      <c r="H379" s="42"/>
      <c r="I379" s="221"/>
      <c r="J379" s="42"/>
      <c r="K379" s="42"/>
      <c r="L379" s="46"/>
      <c r="M379" s="222"/>
      <c r="N379" s="223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152</v>
      </c>
      <c r="AU379" s="19" t="s">
        <v>84</v>
      </c>
    </row>
    <row r="380" s="13" customFormat="1">
      <c r="A380" s="13"/>
      <c r="B380" s="224"/>
      <c r="C380" s="225"/>
      <c r="D380" s="226" t="s">
        <v>154</v>
      </c>
      <c r="E380" s="227" t="s">
        <v>19</v>
      </c>
      <c r="F380" s="228" t="s">
        <v>582</v>
      </c>
      <c r="G380" s="225"/>
      <c r="H380" s="229">
        <v>1260</v>
      </c>
      <c r="I380" s="230"/>
      <c r="J380" s="225"/>
      <c r="K380" s="225"/>
      <c r="L380" s="231"/>
      <c r="M380" s="232"/>
      <c r="N380" s="233"/>
      <c r="O380" s="233"/>
      <c r="P380" s="233"/>
      <c r="Q380" s="233"/>
      <c r="R380" s="233"/>
      <c r="S380" s="233"/>
      <c r="T380" s="23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5" t="s">
        <v>154</v>
      </c>
      <c r="AU380" s="235" t="s">
        <v>84</v>
      </c>
      <c r="AV380" s="13" t="s">
        <v>84</v>
      </c>
      <c r="AW380" s="13" t="s">
        <v>33</v>
      </c>
      <c r="AX380" s="13" t="s">
        <v>74</v>
      </c>
      <c r="AY380" s="235" t="s">
        <v>143</v>
      </c>
    </row>
    <row r="381" s="14" customFormat="1">
      <c r="A381" s="14"/>
      <c r="B381" s="236"/>
      <c r="C381" s="237"/>
      <c r="D381" s="226" t="s">
        <v>154</v>
      </c>
      <c r="E381" s="238" t="s">
        <v>19</v>
      </c>
      <c r="F381" s="239" t="s">
        <v>156</v>
      </c>
      <c r="G381" s="237"/>
      <c r="H381" s="240">
        <v>1260</v>
      </c>
      <c r="I381" s="241"/>
      <c r="J381" s="237"/>
      <c r="K381" s="237"/>
      <c r="L381" s="242"/>
      <c r="M381" s="243"/>
      <c r="N381" s="244"/>
      <c r="O381" s="244"/>
      <c r="P381" s="244"/>
      <c r="Q381" s="244"/>
      <c r="R381" s="244"/>
      <c r="S381" s="244"/>
      <c r="T381" s="245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6" t="s">
        <v>154</v>
      </c>
      <c r="AU381" s="246" t="s">
        <v>84</v>
      </c>
      <c r="AV381" s="14" t="s">
        <v>150</v>
      </c>
      <c r="AW381" s="14" t="s">
        <v>33</v>
      </c>
      <c r="AX381" s="14" t="s">
        <v>82</v>
      </c>
      <c r="AY381" s="246" t="s">
        <v>143</v>
      </c>
    </row>
    <row r="382" s="2" customFormat="1" ht="21.75" customHeight="1">
      <c r="A382" s="40"/>
      <c r="B382" s="41"/>
      <c r="C382" s="206" t="s">
        <v>583</v>
      </c>
      <c r="D382" s="206" t="s">
        <v>145</v>
      </c>
      <c r="E382" s="207" t="s">
        <v>584</v>
      </c>
      <c r="F382" s="208" t="s">
        <v>585</v>
      </c>
      <c r="G382" s="209" t="s">
        <v>187</v>
      </c>
      <c r="H382" s="210">
        <v>101.731</v>
      </c>
      <c r="I382" s="211"/>
      <c r="J382" s="212">
        <f>ROUND(I382*H382,2)</f>
        <v>0</v>
      </c>
      <c r="K382" s="208" t="s">
        <v>167</v>
      </c>
      <c r="L382" s="46"/>
      <c r="M382" s="213" t="s">
        <v>19</v>
      </c>
      <c r="N382" s="214" t="s">
        <v>45</v>
      </c>
      <c r="O382" s="86"/>
      <c r="P382" s="215">
        <f>O382*H382</f>
        <v>0</v>
      </c>
      <c r="Q382" s="215">
        <v>0</v>
      </c>
      <c r="R382" s="215">
        <f>Q382*H382</f>
        <v>0</v>
      </c>
      <c r="S382" s="215">
        <v>0</v>
      </c>
      <c r="T382" s="216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7" t="s">
        <v>150</v>
      </c>
      <c r="AT382" s="217" t="s">
        <v>145</v>
      </c>
      <c r="AU382" s="217" t="s">
        <v>84</v>
      </c>
      <c r="AY382" s="19" t="s">
        <v>143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9" t="s">
        <v>82</v>
      </c>
      <c r="BK382" s="218">
        <f>ROUND(I382*H382,2)</f>
        <v>0</v>
      </c>
      <c r="BL382" s="19" t="s">
        <v>150</v>
      </c>
      <c r="BM382" s="217" t="s">
        <v>586</v>
      </c>
    </row>
    <row r="383" s="2" customFormat="1">
      <c r="A383" s="40"/>
      <c r="B383" s="41"/>
      <c r="C383" s="42"/>
      <c r="D383" s="219" t="s">
        <v>152</v>
      </c>
      <c r="E383" s="42"/>
      <c r="F383" s="220" t="s">
        <v>587</v>
      </c>
      <c r="G383" s="42"/>
      <c r="H383" s="42"/>
      <c r="I383" s="221"/>
      <c r="J383" s="42"/>
      <c r="K383" s="42"/>
      <c r="L383" s="46"/>
      <c r="M383" s="222"/>
      <c r="N383" s="223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152</v>
      </c>
      <c r="AU383" s="19" t="s">
        <v>84</v>
      </c>
    </row>
    <row r="384" s="2" customFormat="1" ht="24.15" customHeight="1">
      <c r="A384" s="40"/>
      <c r="B384" s="41"/>
      <c r="C384" s="206" t="s">
        <v>588</v>
      </c>
      <c r="D384" s="206" t="s">
        <v>145</v>
      </c>
      <c r="E384" s="207" t="s">
        <v>589</v>
      </c>
      <c r="F384" s="208" t="s">
        <v>590</v>
      </c>
      <c r="G384" s="209" t="s">
        <v>187</v>
      </c>
      <c r="H384" s="210">
        <v>1525.9649999999999</v>
      </c>
      <c r="I384" s="211"/>
      <c r="J384" s="212">
        <f>ROUND(I384*H384,2)</f>
        <v>0</v>
      </c>
      <c r="K384" s="208" t="s">
        <v>167</v>
      </c>
      <c r="L384" s="46"/>
      <c r="M384" s="213" t="s">
        <v>19</v>
      </c>
      <c r="N384" s="214" t="s">
        <v>45</v>
      </c>
      <c r="O384" s="86"/>
      <c r="P384" s="215">
        <f>O384*H384</f>
        <v>0</v>
      </c>
      <c r="Q384" s="215">
        <v>0</v>
      </c>
      <c r="R384" s="215">
        <f>Q384*H384</f>
        <v>0</v>
      </c>
      <c r="S384" s="215">
        <v>0</v>
      </c>
      <c r="T384" s="216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7" t="s">
        <v>150</v>
      </c>
      <c r="AT384" s="217" t="s">
        <v>145</v>
      </c>
      <c r="AU384" s="217" t="s">
        <v>84</v>
      </c>
      <c r="AY384" s="19" t="s">
        <v>143</v>
      </c>
      <c r="BE384" s="218">
        <f>IF(N384="základní",J384,0)</f>
        <v>0</v>
      </c>
      <c r="BF384" s="218">
        <f>IF(N384="snížená",J384,0)</f>
        <v>0</v>
      </c>
      <c r="BG384" s="218">
        <f>IF(N384="zákl. přenesená",J384,0)</f>
        <v>0</v>
      </c>
      <c r="BH384" s="218">
        <f>IF(N384="sníž. přenesená",J384,0)</f>
        <v>0</v>
      </c>
      <c r="BI384" s="218">
        <f>IF(N384="nulová",J384,0)</f>
        <v>0</v>
      </c>
      <c r="BJ384" s="19" t="s">
        <v>82</v>
      </c>
      <c r="BK384" s="218">
        <f>ROUND(I384*H384,2)</f>
        <v>0</v>
      </c>
      <c r="BL384" s="19" t="s">
        <v>150</v>
      </c>
      <c r="BM384" s="217" t="s">
        <v>591</v>
      </c>
    </row>
    <row r="385" s="2" customFormat="1">
      <c r="A385" s="40"/>
      <c r="B385" s="41"/>
      <c r="C385" s="42"/>
      <c r="D385" s="219" t="s">
        <v>152</v>
      </c>
      <c r="E385" s="42"/>
      <c r="F385" s="220" t="s">
        <v>592</v>
      </c>
      <c r="G385" s="42"/>
      <c r="H385" s="42"/>
      <c r="I385" s="221"/>
      <c r="J385" s="42"/>
      <c r="K385" s="42"/>
      <c r="L385" s="46"/>
      <c r="M385" s="222"/>
      <c r="N385" s="223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152</v>
      </c>
      <c r="AU385" s="19" t="s">
        <v>84</v>
      </c>
    </row>
    <row r="386" s="13" customFormat="1">
      <c r="A386" s="13"/>
      <c r="B386" s="224"/>
      <c r="C386" s="225"/>
      <c r="D386" s="226" t="s">
        <v>154</v>
      </c>
      <c r="E386" s="227" t="s">
        <v>19</v>
      </c>
      <c r="F386" s="228" t="s">
        <v>593</v>
      </c>
      <c r="G386" s="225"/>
      <c r="H386" s="229">
        <v>1525.9649999999999</v>
      </c>
      <c r="I386" s="230"/>
      <c r="J386" s="225"/>
      <c r="K386" s="225"/>
      <c r="L386" s="231"/>
      <c r="M386" s="232"/>
      <c r="N386" s="233"/>
      <c r="O386" s="233"/>
      <c r="P386" s="233"/>
      <c r="Q386" s="233"/>
      <c r="R386" s="233"/>
      <c r="S386" s="233"/>
      <c r="T386" s="23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5" t="s">
        <v>154</v>
      </c>
      <c r="AU386" s="235" t="s">
        <v>84</v>
      </c>
      <c r="AV386" s="13" t="s">
        <v>84</v>
      </c>
      <c r="AW386" s="13" t="s">
        <v>33</v>
      </c>
      <c r="AX386" s="13" t="s">
        <v>82</v>
      </c>
      <c r="AY386" s="235" t="s">
        <v>143</v>
      </c>
    </row>
    <row r="387" s="2" customFormat="1" ht="24.15" customHeight="1">
      <c r="A387" s="40"/>
      <c r="B387" s="41"/>
      <c r="C387" s="206" t="s">
        <v>594</v>
      </c>
      <c r="D387" s="206" t="s">
        <v>145</v>
      </c>
      <c r="E387" s="207" t="s">
        <v>595</v>
      </c>
      <c r="F387" s="208" t="s">
        <v>596</v>
      </c>
      <c r="G387" s="209" t="s">
        <v>187</v>
      </c>
      <c r="H387" s="210">
        <v>101.731</v>
      </c>
      <c r="I387" s="211"/>
      <c r="J387" s="212">
        <f>ROUND(I387*H387,2)</f>
        <v>0</v>
      </c>
      <c r="K387" s="208" t="s">
        <v>167</v>
      </c>
      <c r="L387" s="46"/>
      <c r="M387" s="213" t="s">
        <v>19</v>
      </c>
      <c r="N387" s="214" t="s">
        <v>45</v>
      </c>
      <c r="O387" s="86"/>
      <c r="P387" s="215">
        <f>O387*H387</f>
        <v>0</v>
      </c>
      <c r="Q387" s="215">
        <v>0</v>
      </c>
      <c r="R387" s="215">
        <f>Q387*H387</f>
        <v>0</v>
      </c>
      <c r="S387" s="215">
        <v>0</v>
      </c>
      <c r="T387" s="216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17" t="s">
        <v>150</v>
      </c>
      <c r="AT387" s="217" t="s">
        <v>145</v>
      </c>
      <c r="AU387" s="217" t="s">
        <v>84</v>
      </c>
      <c r="AY387" s="19" t="s">
        <v>143</v>
      </c>
      <c r="BE387" s="218">
        <f>IF(N387="základní",J387,0)</f>
        <v>0</v>
      </c>
      <c r="BF387" s="218">
        <f>IF(N387="snížená",J387,0)</f>
        <v>0</v>
      </c>
      <c r="BG387" s="218">
        <f>IF(N387="zákl. přenesená",J387,0)</f>
        <v>0</v>
      </c>
      <c r="BH387" s="218">
        <f>IF(N387="sníž. přenesená",J387,0)</f>
        <v>0</v>
      </c>
      <c r="BI387" s="218">
        <f>IF(N387="nulová",J387,0)</f>
        <v>0</v>
      </c>
      <c r="BJ387" s="19" t="s">
        <v>82</v>
      </c>
      <c r="BK387" s="218">
        <f>ROUND(I387*H387,2)</f>
        <v>0</v>
      </c>
      <c r="BL387" s="19" t="s">
        <v>150</v>
      </c>
      <c r="BM387" s="217" t="s">
        <v>597</v>
      </c>
    </row>
    <row r="388" s="2" customFormat="1">
      <c r="A388" s="40"/>
      <c r="B388" s="41"/>
      <c r="C388" s="42"/>
      <c r="D388" s="219" t="s">
        <v>152</v>
      </c>
      <c r="E388" s="42"/>
      <c r="F388" s="220" t="s">
        <v>598</v>
      </c>
      <c r="G388" s="42"/>
      <c r="H388" s="42"/>
      <c r="I388" s="221"/>
      <c r="J388" s="42"/>
      <c r="K388" s="42"/>
      <c r="L388" s="46"/>
      <c r="M388" s="222"/>
      <c r="N388" s="223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152</v>
      </c>
      <c r="AU388" s="19" t="s">
        <v>84</v>
      </c>
    </row>
    <row r="389" s="12" customFormat="1" ht="22.8" customHeight="1">
      <c r="A389" s="12"/>
      <c r="B389" s="190"/>
      <c r="C389" s="191"/>
      <c r="D389" s="192" t="s">
        <v>73</v>
      </c>
      <c r="E389" s="204" t="s">
        <v>599</v>
      </c>
      <c r="F389" s="204" t="s">
        <v>600</v>
      </c>
      <c r="G389" s="191"/>
      <c r="H389" s="191"/>
      <c r="I389" s="194"/>
      <c r="J389" s="205">
        <f>BK389</f>
        <v>0</v>
      </c>
      <c r="K389" s="191"/>
      <c r="L389" s="196"/>
      <c r="M389" s="197"/>
      <c r="N389" s="198"/>
      <c r="O389" s="198"/>
      <c r="P389" s="199">
        <f>SUM(P390:P391)</f>
        <v>0</v>
      </c>
      <c r="Q389" s="198"/>
      <c r="R389" s="199">
        <f>SUM(R390:R391)</f>
        <v>0</v>
      </c>
      <c r="S389" s="198"/>
      <c r="T389" s="200">
        <f>SUM(T390:T391)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01" t="s">
        <v>82</v>
      </c>
      <c r="AT389" s="202" t="s">
        <v>73</v>
      </c>
      <c r="AU389" s="202" t="s">
        <v>82</v>
      </c>
      <c r="AY389" s="201" t="s">
        <v>143</v>
      </c>
      <c r="BK389" s="203">
        <f>SUM(BK390:BK391)</f>
        <v>0</v>
      </c>
    </row>
    <row r="390" s="2" customFormat="1" ht="33" customHeight="1">
      <c r="A390" s="40"/>
      <c r="B390" s="41"/>
      <c r="C390" s="206" t="s">
        <v>601</v>
      </c>
      <c r="D390" s="206" t="s">
        <v>145</v>
      </c>
      <c r="E390" s="207" t="s">
        <v>602</v>
      </c>
      <c r="F390" s="208" t="s">
        <v>603</v>
      </c>
      <c r="G390" s="209" t="s">
        <v>187</v>
      </c>
      <c r="H390" s="210">
        <v>173.44300000000001</v>
      </c>
      <c r="I390" s="211"/>
      <c r="J390" s="212">
        <f>ROUND(I390*H390,2)</f>
        <v>0</v>
      </c>
      <c r="K390" s="208" t="s">
        <v>167</v>
      </c>
      <c r="L390" s="46"/>
      <c r="M390" s="213" t="s">
        <v>19</v>
      </c>
      <c r="N390" s="214" t="s">
        <v>45</v>
      </c>
      <c r="O390" s="86"/>
      <c r="P390" s="215">
        <f>O390*H390</f>
        <v>0</v>
      </c>
      <c r="Q390" s="215">
        <v>0</v>
      </c>
      <c r="R390" s="215">
        <f>Q390*H390</f>
        <v>0</v>
      </c>
      <c r="S390" s="215">
        <v>0</v>
      </c>
      <c r="T390" s="216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7" t="s">
        <v>150</v>
      </c>
      <c r="AT390" s="217" t="s">
        <v>145</v>
      </c>
      <c r="AU390" s="217" t="s">
        <v>84</v>
      </c>
      <c r="AY390" s="19" t="s">
        <v>143</v>
      </c>
      <c r="BE390" s="218">
        <f>IF(N390="základní",J390,0)</f>
        <v>0</v>
      </c>
      <c r="BF390" s="218">
        <f>IF(N390="snížená",J390,0)</f>
        <v>0</v>
      </c>
      <c r="BG390" s="218">
        <f>IF(N390="zákl. přenesená",J390,0)</f>
        <v>0</v>
      </c>
      <c r="BH390" s="218">
        <f>IF(N390="sníž. přenesená",J390,0)</f>
        <v>0</v>
      </c>
      <c r="BI390" s="218">
        <f>IF(N390="nulová",J390,0)</f>
        <v>0</v>
      </c>
      <c r="BJ390" s="19" t="s">
        <v>82</v>
      </c>
      <c r="BK390" s="218">
        <f>ROUND(I390*H390,2)</f>
        <v>0</v>
      </c>
      <c r="BL390" s="19" t="s">
        <v>150</v>
      </c>
      <c r="BM390" s="217" t="s">
        <v>604</v>
      </c>
    </row>
    <row r="391" s="2" customFormat="1">
      <c r="A391" s="40"/>
      <c r="B391" s="41"/>
      <c r="C391" s="42"/>
      <c r="D391" s="219" t="s">
        <v>152</v>
      </c>
      <c r="E391" s="42"/>
      <c r="F391" s="220" t="s">
        <v>605</v>
      </c>
      <c r="G391" s="42"/>
      <c r="H391" s="42"/>
      <c r="I391" s="221"/>
      <c r="J391" s="42"/>
      <c r="K391" s="42"/>
      <c r="L391" s="46"/>
      <c r="M391" s="222"/>
      <c r="N391" s="223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152</v>
      </c>
      <c r="AU391" s="19" t="s">
        <v>84</v>
      </c>
    </row>
    <row r="392" s="12" customFormat="1" ht="25.92" customHeight="1">
      <c r="A392" s="12"/>
      <c r="B392" s="190"/>
      <c r="C392" s="191"/>
      <c r="D392" s="192" t="s">
        <v>73</v>
      </c>
      <c r="E392" s="193" t="s">
        <v>606</v>
      </c>
      <c r="F392" s="193" t="s">
        <v>607</v>
      </c>
      <c r="G392" s="191"/>
      <c r="H392" s="191"/>
      <c r="I392" s="194"/>
      <c r="J392" s="195">
        <f>BK392</f>
        <v>0</v>
      </c>
      <c r="K392" s="191"/>
      <c r="L392" s="196"/>
      <c r="M392" s="197"/>
      <c r="N392" s="198"/>
      <c r="O392" s="198"/>
      <c r="P392" s="199">
        <f>P393</f>
        <v>0</v>
      </c>
      <c r="Q392" s="198"/>
      <c r="R392" s="199">
        <f>R393</f>
        <v>0</v>
      </c>
      <c r="S392" s="198"/>
      <c r="T392" s="200">
        <f>T393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01" t="s">
        <v>82</v>
      </c>
      <c r="AT392" s="202" t="s">
        <v>73</v>
      </c>
      <c r="AU392" s="202" t="s">
        <v>74</v>
      </c>
      <c r="AY392" s="201" t="s">
        <v>143</v>
      </c>
      <c r="BK392" s="203">
        <f>BK393</f>
        <v>0</v>
      </c>
    </row>
    <row r="393" s="2" customFormat="1" ht="16.5" customHeight="1">
      <c r="A393" s="40"/>
      <c r="B393" s="41"/>
      <c r="C393" s="206" t="s">
        <v>608</v>
      </c>
      <c r="D393" s="206" t="s">
        <v>145</v>
      </c>
      <c r="E393" s="207" t="s">
        <v>609</v>
      </c>
      <c r="F393" s="208" t="s">
        <v>610</v>
      </c>
      <c r="G393" s="209" t="s">
        <v>611</v>
      </c>
      <c r="H393" s="210">
        <v>1</v>
      </c>
      <c r="I393" s="211"/>
      <c r="J393" s="212">
        <f>ROUND(I393*H393,2)</f>
        <v>0</v>
      </c>
      <c r="K393" s="208" t="s">
        <v>19</v>
      </c>
      <c r="L393" s="46"/>
      <c r="M393" s="213" t="s">
        <v>19</v>
      </c>
      <c r="N393" s="214" t="s">
        <v>45</v>
      </c>
      <c r="O393" s="86"/>
      <c r="P393" s="215">
        <f>O393*H393</f>
        <v>0</v>
      </c>
      <c r="Q393" s="215">
        <v>0</v>
      </c>
      <c r="R393" s="215">
        <f>Q393*H393</f>
        <v>0</v>
      </c>
      <c r="S393" s="215">
        <v>0</v>
      </c>
      <c r="T393" s="216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7" t="s">
        <v>150</v>
      </c>
      <c r="AT393" s="217" t="s">
        <v>145</v>
      </c>
      <c r="AU393" s="217" t="s">
        <v>82</v>
      </c>
      <c r="AY393" s="19" t="s">
        <v>143</v>
      </c>
      <c r="BE393" s="218">
        <f>IF(N393="základní",J393,0)</f>
        <v>0</v>
      </c>
      <c r="BF393" s="218">
        <f>IF(N393="snížená",J393,0)</f>
        <v>0</v>
      </c>
      <c r="BG393" s="218">
        <f>IF(N393="zákl. přenesená",J393,0)</f>
        <v>0</v>
      </c>
      <c r="BH393" s="218">
        <f>IF(N393="sníž. přenesená",J393,0)</f>
        <v>0</v>
      </c>
      <c r="BI393" s="218">
        <f>IF(N393="nulová",J393,0)</f>
        <v>0</v>
      </c>
      <c r="BJ393" s="19" t="s">
        <v>82</v>
      </c>
      <c r="BK393" s="218">
        <f>ROUND(I393*H393,2)</f>
        <v>0</v>
      </c>
      <c r="BL393" s="19" t="s">
        <v>150</v>
      </c>
      <c r="BM393" s="217" t="s">
        <v>612</v>
      </c>
    </row>
    <row r="394" s="12" customFormat="1" ht="25.92" customHeight="1">
      <c r="A394" s="12"/>
      <c r="B394" s="190"/>
      <c r="C394" s="191"/>
      <c r="D394" s="192" t="s">
        <v>73</v>
      </c>
      <c r="E394" s="193" t="s">
        <v>613</v>
      </c>
      <c r="F394" s="193" t="s">
        <v>614</v>
      </c>
      <c r="G394" s="191"/>
      <c r="H394" s="191"/>
      <c r="I394" s="194"/>
      <c r="J394" s="195">
        <f>BK394</f>
        <v>0</v>
      </c>
      <c r="K394" s="191"/>
      <c r="L394" s="196"/>
      <c r="M394" s="197"/>
      <c r="N394" s="198"/>
      <c r="O394" s="198"/>
      <c r="P394" s="199">
        <f>SUM(P395:P396)</f>
        <v>0</v>
      </c>
      <c r="Q394" s="198"/>
      <c r="R394" s="199">
        <f>SUM(R395:R396)</f>
        <v>0</v>
      </c>
      <c r="S394" s="198"/>
      <c r="T394" s="200">
        <f>SUM(T395:T396)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01" t="s">
        <v>82</v>
      </c>
      <c r="AT394" s="202" t="s">
        <v>73</v>
      </c>
      <c r="AU394" s="202" t="s">
        <v>74</v>
      </c>
      <c r="AY394" s="201" t="s">
        <v>143</v>
      </c>
      <c r="BK394" s="203">
        <f>SUM(BK395:BK396)</f>
        <v>0</v>
      </c>
    </row>
    <row r="395" s="2" customFormat="1" ht="16.5" customHeight="1">
      <c r="A395" s="40"/>
      <c r="B395" s="41"/>
      <c r="C395" s="206" t="s">
        <v>615</v>
      </c>
      <c r="D395" s="206" t="s">
        <v>145</v>
      </c>
      <c r="E395" s="207" t="s">
        <v>616</v>
      </c>
      <c r="F395" s="208" t="s">
        <v>617</v>
      </c>
      <c r="G395" s="209" t="s">
        <v>611</v>
      </c>
      <c r="H395" s="210">
        <v>1</v>
      </c>
      <c r="I395" s="211"/>
      <c r="J395" s="212">
        <f>ROUND(I395*H395,2)</f>
        <v>0</v>
      </c>
      <c r="K395" s="208" t="s">
        <v>19</v>
      </c>
      <c r="L395" s="46"/>
      <c r="M395" s="213" t="s">
        <v>19</v>
      </c>
      <c r="N395" s="214" t="s">
        <v>45</v>
      </c>
      <c r="O395" s="86"/>
      <c r="P395" s="215">
        <f>O395*H395</f>
        <v>0</v>
      </c>
      <c r="Q395" s="215">
        <v>0</v>
      </c>
      <c r="R395" s="215">
        <f>Q395*H395</f>
        <v>0</v>
      </c>
      <c r="S395" s="215">
        <v>0</v>
      </c>
      <c r="T395" s="216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7" t="s">
        <v>150</v>
      </c>
      <c r="AT395" s="217" t="s">
        <v>145</v>
      </c>
      <c r="AU395" s="217" t="s">
        <v>82</v>
      </c>
      <c r="AY395" s="19" t="s">
        <v>143</v>
      </c>
      <c r="BE395" s="218">
        <f>IF(N395="základní",J395,0)</f>
        <v>0</v>
      </c>
      <c r="BF395" s="218">
        <f>IF(N395="snížená",J395,0)</f>
        <v>0</v>
      </c>
      <c r="BG395" s="218">
        <f>IF(N395="zákl. přenesená",J395,0)</f>
        <v>0</v>
      </c>
      <c r="BH395" s="218">
        <f>IF(N395="sníž. přenesená",J395,0)</f>
        <v>0</v>
      </c>
      <c r="BI395" s="218">
        <f>IF(N395="nulová",J395,0)</f>
        <v>0</v>
      </c>
      <c r="BJ395" s="19" t="s">
        <v>82</v>
      </c>
      <c r="BK395" s="218">
        <f>ROUND(I395*H395,2)</f>
        <v>0</v>
      </c>
      <c r="BL395" s="19" t="s">
        <v>150</v>
      </c>
      <c r="BM395" s="217" t="s">
        <v>618</v>
      </c>
    </row>
    <row r="396" s="2" customFormat="1" ht="16.5" customHeight="1">
      <c r="A396" s="40"/>
      <c r="B396" s="41"/>
      <c r="C396" s="206" t="s">
        <v>619</v>
      </c>
      <c r="D396" s="206" t="s">
        <v>145</v>
      </c>
      <c r="E396" s="207" t="s">
        <v>620</v>
      </c>
      <c r="F396" s="208" t="s">
        <v>621</v>
      </c>
      <c r="G396" s="209" t="s">
        <v>611</v>
      </c>
      <c r="H396" s="210">
        <v>1</v>
      </c>
      <c r="I396" s="211"/>
      <c r="J396" s="212">
        <f>ROUND(I396*H396,2)</f>
        <v>0</v>
      </c>
      <c r="K396" s="208" t="s">
        <v>19</v>
      </c>
      <c r="L396" s="46"/>
      <c r="M396" s="213" t="s">
        <v>19</v>
      </c>
      <c r="N396" s="214" t="s">
        <v>45</v>
      </c>
      <c r="O396" s="86"/>
      <c r="P396" s="215">
        <f>O396*H396</f>
        <v>0</v>
      </c>
      <c r="Q396" s="215">
        <v>0</v>
      </c>
      <c r="R396" s="215">
        <f>Q396*H396</f>
        <v>0</v>
      </c>
      <c r="S396" s="215">
        <v>0</v>
      </c>
      <c r="T396" s="216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17" t="s">
        <v>150</v>
      </c>
      <c r="AT396" s="217" t="s">
        <v>145</v>
      </c>
      <c r="AU396" s="217" t="s">
        <v>82</v>
      </c>
      <c r="AY396" s="19" t="s">
        <v>143</v>
      </c>
      <c r="BE396" s="218">
        <f>IF(N396="základní",J396,0)</f>
        <v>0</v>
      </c>
      <c r="BF396" s="218">
        <f>IF(N396="snížená",J396,0)</f>
        <v>0</v>
      </c>
      <c r="BG396" s="218">
        <f>IF(N396="zákl. přenesená",J396,0)</f>
        <v>0</v>
      </c>
      <c r="BH396" s="218">
        <f>IF(N396="sníž. přenesená",J396,0)</f>
        <v>0</v>
      </c>
      <c r="BI396" s="218">
        <f>IF(N396="nulová",J396,0)</f>
        <v>0</v>
      </c>
      <c r="BJ396" s="19" t="s">
        <v>82</v>
      </c>
      <c r="BK396" s="218">
        <f>ROUND(I396*H396,2)</f>
        <v>0</v>
      </c>
      <c r="BL396" s="19" t="s">
        <v>150</v>
      </c>
      <c r="BM396" s="217" t="s">
        <v>622</v>
      </c>
    </row>
    <row r="397" s="12" customFormat="1" ht="25.92" customHeight="1">
      <c r="A397" s="12"/>
      <c r="B397" s="190"/>
      <c r="C397" s="191"/>
      <c r="D397" s="192" t="s">
        <v>73</v>
      </c>
      <c r="E397" s="193" t="s">
        <v>623</v>
      </c>
      <c r="F397" s="193" t="s">
        <v>624</v>
      </c>
      <c r="G397" s="191"/>
      <c r="H397" s="191"/>
      <c r="I397" s="194"/>
      <c r="J397" s="195">
        <f>BK397</f>
        <v>0</v>
      </c>
      <c r="K397" s="191"/>
      <c r="L397" s="196"/>
      <c r="M397" s="197"/>
      <c r="N397" s="198"/>
      <c r="O397" s="198"/>
      <c r="P397" s="199">
        <f>SUM(P398:P399)</f>
        <v>0</v>
      </c>
      <c r="Q397" s="198"/>
      <c r="R397" s="199">
        <f>SUM(R398:R399)</f>
        <v>0.01027</v>
      </c>
      <c r="S397" s="198"/>
      <c r="T397" s="200">
        <f>SUM(T398:T399)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01" t="s">
        <v>84</v>
      </c>
      <c r="AT397" s="202" t="s">
        <v>73</v>
      </c>
      <c r="AU397" s="202" t="s">
        <v>74</v>
      </c>
      <c r="AY397" s="201" t="s">
        <v>143</v>
      </c>
      <c r="BK397" s="203">
        <f>SUM(BK398:BK399)</f>
        <v>0</v>
      </c>
    </row>
    <row r="398" s="2" customFormat="1" ht="24.15" customHeight="1">
      <c r="A398" s="40"/>
      <c r="B398" s="41"/>
      <c r="C398" s="206" t="s">
        <v>625</v>
      </c>
      <c r="D398" s="206" t="s">
        <v>145</v>
      </c>
      <c r="E398" s="207" t="s">
        <v>626</v>
      </c>
      <c r="F398" s="208" t="s">
        <v>627</v>
      </c>
      <c r="G398" s="209" t="s">
        <v>611</v>
      </c>
      <c r="H398" s="210">
        <v>1</v>
      </c>
      <c r="I398" s="211"/>
      <c r="J398" s="212">
        <f>ROUND(I398*H398,2)</f>
        <v>0</v>
      </c>
      <c r="K398" s="208" t="s">
        <v>167</v>
      </c>
      <c r="L398" s="46"/>
      <c r="M398" s="213" t="s">
        <v>19</v>
      </c>
      <c r="N398" s="214" t="s">
        <v>45</v>
      </c>
      <c r="O398" s="86"/>
      <c r="P398" s="215">
        <f>O398*H398</f>
        <v>0</v>
      </c>
      <c r="Q398" s="215">
        <v>0.01027</v>
      </c>
      <c r="R398" s="215">
        <f>Q398*H398</f>
        <v>0.01027</v>
      </c>
      <c r="S398" s="215">
        <v>0</v>
      </c>
      <c r="T398" s="216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7" t="s">
        <v>237</v>
      </c>
      <c r="AT398" s="217" t="s">
        <v>145</v>
      </c>
      <c r="AU398" s="217" t="s">
        <v>82</v>
      </c>
      <c r="AY398" s="19" t="s">
        <v>143</v>
      </c>
      <c r="BE398" s="218">
        <f>IF(N398="základní",J398,0)</f>
        <v>0</v>
      </c>
      <c r="BF398" s="218">
        <f>IF(N398="snížená",J398,0)</f>
        <v>0</v>
      </c>
      <c r="BG398" s="218">
        <f>IF(N398="zákl. přenesená",J398,0)</f>
        <v>0</v>
      </c>
      <c r="BH398" s="218">
        <f>IF(N398="sníž. přenesená",J398,0)</f>
        <v>0</v>
      </c>
      <c r="BI398" s="218">
        <f>IF(N398="nulová",J398,0)</f>
        <v>0</v>
      </c>
      <c r="BJ398" s="19" t="s">
        <v>82</v>
      </c>
      <c r="BK398" s="218">
        <f>ROUND(I398*H398,2)</f>
        <v>0</v>
      </c>
      <c r="BL398" s="19" t="s">
        <v>237</v>
      </c>
      <c r="BM398" s="217" t="s">
        <v>628</v>
      </c>
    </row>
    <row r="399" s="2" customFormat="1">
      <c r="A399" s="40"/>
      <c r="B399" s="41"/>
      <c r="C399" s="42"/>
      <c r="D399" s="219" t="s">
        <v>152</v>
      </c>
      <c r="E399" s="42"/>
      <c r="F399" s="220" t="s">
        <v>629</v>
      </c>
      <c r="G399" s="42"/>
      <c r="H399" s="42"/>
      <c r="I399" s="221"/>
      <c r="J399" s="42"/>
      <c r="K399" s="42"/>
      <c r="L399" s="46"/>
      <c r="M399" s="222"/>
      <c r="N399" s="223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152</v>
      </c>
      <c r="AU399" s="19" t="s">
        <v>82</v>
      </c>
    </row>
    <row r="400" s="12" customFormat="1" ht="25.92" customHeight="1">
      <c r="A400" s="12"/>
      <c r="B400" s="190"/>
      <c r="C400" s="191"/>
      <c r="D400" s="192" t="s">
        <v>73</v>
      </c>
      <c r="E400" s="193" t="s">
        <v>630</v>
      </c>
      <c r="F400" s="193" t="s">
        <v>631</v>
      </c>
      <c r="G400" s="191"/>
      <c r="H400" s="191"/>
      <c r="I400" s="194"/>
      <c r="J400" s="195">
        <f>BK400</f>
        <v>0</v>
      </c>
      <c r="K400" s="191"/>
      <c r="L400" s="196"/>
      <c r="M400" s="197"/>
      <c r="N400" s="198"/>
      <c r="O400" s="198"/>
      <c r="P400" s="199">
        <f>P401+P417+P434+P529+P549+P597+P616+P709+P904+P925+P937+P1019+P1064+P1210+P1261+P1315+P1322</f>
        <v>0</v>
      </c>
      <c r="Q400" s="198"/>
      <c r="R400" s="199">
        <f>R401+R417+R434+R529+R549+R597+R616+R709+R904+R925+R937+R1019+R1064+R1210+R1261+R1315+R1322</f>
        <v>117.69465618999999</v>
      </c>
      <c r="S400" s="198"/>
      <c r="T400" s="200">
        <f>T401+T417+T434+T529+T549+T597+T616+T709+T904+T925+T937+T1019+T1064+T1210+T1261+T1315+T1322</f>
        <v>49.054473400000006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01" t="s">
        <v>84</v>
      </c>
      <c r="AT400" s="202" t="s">
        <v>73</v>
      </c>
      <c r="AU400" s="202" t="s">
        <v>74</v>
      </c>
      <c r="AY400" s="201" t="s">
        <v>143</v>
      </c>
      <c r="BK400" s="203">
        <f>BK401+BK417+BK434+BK529+BK549+BK597+BK616+BK709+BK904+BK925+BK937+BK1019+BK1064+BK1210+BK1261+BK1315+BK1322</f>
        <v>0</v>
      </c>
    </row>
    <row r="401" s="12" customFormat="1" ht="22.8" customHeight="1">
      <c r="A401" s="12"/>
      <c r="B401" s="190"/>
      <c r="C401" s="191"/>
      <c r="D401" s="192" t="s">
        <v>73</v>
      </c>
      <c r="E401" s="204" t="s">
        <v>632</v>
      </c>
      <c r="F401" s="204" t="s">
        <v>633</v>
      </c>
      <c r="G401" s="191"/>
      <c r="H401" s="191"/>
      <c r="I401" s="194"/>
      <c r="J401" s="205">
        <f>BK401</f>
        <v>0</v>
      </c>
      <c r="K401" s="191"/>
      <c r="L401" s="196"/>
      <c r="M401" s="197"/>
      <c r="N401" s="198"/>
      <c r="O401" s="198"/>
      <c r="P401" s="199">
        <f>SUM(P402:P416)</f>
        <v>0</v>
      </c>
      <c r="Q401" s="198"/>
      <c r="R401" s="199">
        <f>SUM(R402:R416)</f>
        <v>0.0080035999999999996</v>
      </c>
      <c r="S401" s="198"/>
      <c r="T401" s="200">
        <f>SUM(T402:T416)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01" t="s">
        <v>84</v>
      </c>
      <c r="AT401" s="202" t="s">
        <v>73</v>
      </c>
      <c r="AU401" s="202" t="s">
        <v>82</v>
      </c>
      <c r="AY401" s="201" t="s">
        <v>143</v>
      </c>
      <c r="BK401" s="203">
        <f>SUM(BK402:BK416)</f>
        <v>0</v>
      </c>
    </row>
    <row r="402" s="2" customFormat="1" ht="16.5" customHeight="1">
      <c r="A402" s="40"/>
      <c r="B402" s="41"/>
      <c r="C402" s="206" t="s">
        <v>634</v>
      </c>
      <c r="D402" s="206" t="s">
        <v>145</v>
      </c>
      <c r="E402" s="207" t="s">
        <v>635</v>
      </c>
      <c r="F402" s="208" t="s">
        <v>636</v>
      </c>
      <c r="G402" s="209" t="s">
        <v>217</v>
      </c>
      <c r="H402" s="210">
        <v>18.190000000000001</v>
      </c>
      <c r="I402" s="211"/>
      <c r="J402" s="212">
        <f>ROUND(I402*H402,2)</f>
        <v>0</v>
      </c>
      <c r="K402" s="208" t="s">
        <v>167</v>
      </c>
      <c r="L402" s="46"/>
      <c r="M402" s="213" t="s">
        <v>19</v>
      </c>
      <c r="N402" s="214" t="s">
        <v>45</v>
      </c>
      <c r="O402" s="86"/>
      <c r="P402" s="215">
        <f>O402*H402</f>
        <v>0</v>
      </c>
      <c r="Q402" s="215">
        <v>0</v>
      </c>
      <c r="R402" s="215">
        <f>Q402*H402</f>
        <v>0</v>
      </c>
      <c r="S402" s="215">
        <v>0</v>
      </c>
      <c r="T402" s="216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17" t="s">
        <v>237</v>
      </c>
      <c r="AT402" s="217" t="s">
        <v>145</v>
      </c>
      <c r="AU402" s="217" t="s">
        <v>84</v>
      </c>
      <c r="AY402" s="19" t="s">
        <v>143</v>
      </c>
      <c r="BE402" s="218">
        <f>IF(N402="základní",J402,0)</f>
        <v>0</v>
      </c>
      <c r="BF402" s="218">
        <f>IF(N402="snížená",J402,0)</f>
        <v>0</v>
      </c>
      <c r="BG402" s="218">
        <f>IF(N402="zákl. přenesená",J402,0)</f>
        <v>0</v>
      </c>
      <c r="BH402" s="218">
        <f>IF(N402="sníž. přenesená",J402,0)</f>
        <v>0</v>
      </c>
      <c r="BI402" s="218">
        <f>IF(N402="nulová",J402,0)</f>
        <v>0</v>
      </c>
      <c r="BJ402" s="19" t="s">
        <v>82</v>
      </c>
      <c r="BK402" s="218">
        <f>ROUND(I402*H402,2)</f>
        <v>0</v>
      </c>
      <c r="BL402" s="19" t="s">
        <v>237</v>
      </c>
      <c r="BM402" s="217" t="s">
        <v>637</v>
      </c>
    </row>
    <row r="403" s="2" customFormat="1">
      <c r="A403" s="40"/>
      <c r="B403" s="41"/>
      <c r="C403" s="42"/>
      <c r="D403" s="219" t="s">
        <v>152</v>
      </c>
      <c r="E403" s="42"/>
      <c r="F403" s="220" t="s">
        <v>638</v>
      </c>
      <c r="G403" s="42"/>
      <c r="H403" s="42"/>
      <c r="I403" s="221"/>
      <c r="J403" s="42"/>
      <c r="K403" s="42"/>
      <c r="L403" s="46"/>
      <c r="M403" s="222"/>
      <c r="N403" s="223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152</v>
      </c>
      <c r="AU403" s="19" t="s">
        <v>84</v>
      </c>
    </row>
    <row r="404" s="15" customFormat="1">
      <c r="A404" s="15"/>
      <c r="B404" s="247"/>
      <c r="C404" s="248"/>
      <c r="D404" s="226" t="s">
        <v>154</v>
      </c>
      <c r="E404" s="249" t="s">
        <v>19</v>
      </c>
      <c r="F404" s="250" t="s">
        <v>639</v>
      </c>
      <c r="G404" s="248"/>
      <c r="H404" s="249" t="s">
        <v>19</v>
      </c>
      <c r="I404" s="251"/>
      <c r="J404" s="248"/>
      <c r="K404" s="248"/>
      <c r="L404" s="252"/>
      <c r="M404" s="253"/>
      <c r="N404" s="254"/>
      <c r="O404" s="254"/>
      <c r="P404" s="254"/>
      <c r="Q404" s="254"/>
      <c r="R404" s="254"/>
      <c r="S404" s="254"/>
      <c r="T404" s="255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56" t="s">
        <v>154</v>
      </c>
      <c r="AU404" s="256" t="s">
        <v>84</v>
      </c>
      <c r="AV404" s="15" t="s">
        <v>82</v>
      </c>
      <c r="AW404" s="15" t="s">
        <v>33</v>
      </c>
      <c r="AX404" s="15" t="s">
        <v>74</v>
      </c>
      <c r="AY404" s="256" t="s">
        <v>143</v>
      </c>
    </row>
    <row r="405" s="13" customFormat="1">
      <c r="A405" s="13"/>
      <c r="B405" s="224"/>
      <c r="C405" s="225"/>
      <c r="D405" s="226" t="s">
        <v>154</v>
      </c>
      <c r="E405" s="227" t="s">
        <v>19</v>
      </c>
      <c r="F405" s="228" t="s">
        <v>640</v>
      </c>
      <c r="G405" s="225"/>
      <c r="H405" s="229">
        <v>18.190000000000001</v>
      </c>
      <c r="I405" s="230"/>
      <c r="J405" s="225"/>
      <c r="K405" s="225"/>
      <c r="L405" s="231"/>
      <c r="M405" s="232"/>
      <c r="N405" s="233"/>
      <c r="O405" s="233"/>
      <c r="P405" s="233"/>
      <c r="Q405" s="233"/>
      <c r="R405" s="233"/>
      <c r="S405" s="233"/>
      <c r="T405" s="23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5" t="s">
        <v>154</v>
      </c>
      <c r="AU405" s="235" t="s">
        <v>84</v>
      </c>
      <c r="AV405" s="13" t="s">
        <v>84</v>
      </c>
      <c r="AW405" s="13" t="s">
        <v>33</v>
      </c>
      <c r="AX405" s="13" t="s">
        <v>74</v>
      </c>
      <c r="AY405" s="235" t="s">
        <v>143</v>
      </c>
    </row>
    <row r="406" s="14" customFormat="1">
      <c r="A406" s="14"/>
      <c r="B406" s="236"/>
      <c r="C406" s="237"/>
      <c r="D406" s="226" t="s">
        <v>154</v>
      </c>
      <c r="E406" s="238" t="s">
        <v>19</v>
      </c>
      <c r="F406" s="239" t="s">
        <v>156</v>
      </c>
      <c r="G406" s="237"/>
      <c r="H406" s="240">
        <v>18.190000000000001</v>
      </c>
      <c r="I406" s="241"/>
      <c r="J406" s="237"/>
      <c r="K406" s="237"/>
      <c r="L406" s="242"/>
      <c r="M406" s="243"/>
      <c r="N406" s="244"/>
      <c r="O406" s="244"/>
      <c r="P406" s="244"/>
      <c r="Q406" s="244"/>
      <c r="R406" s="244"/>
      <c r="S406" s="244"/>
      <c r="T406" s="245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6" t="s">
        <v>154</v>
      </c>
      <c r="AU406" s="246" t="s">
        <v>84</v>
      </c>
      <c r="AV406" s="14" t="s">
        <v>150</v>
      </c>
      <c r="AW406" s="14" t="s">
        <v>33</v>
      </c>
      <c r="AX406" s="14" t="s">
        <v>82</v>
      </c>
      <c r="AY406" s="246" t="s">
        <v>143</v>
      </c>
    </row>
    <row r="407" s="2" customFormat="1" ht="16.5" customHeight="1">
      <c r="A407" s="40"/>
      <c r="B407" s="41"/>
      <c r="C407" s="257" t="s">
        <v>641</v>
      </c>
      <c r="D407" s="257" t="s">
        <v>203</v>
      </c>
      <c r="E407" s="258" t="s">
        <v>642</v>
      </c>
      <c r="F407" s="259" t="s">
        <v>643</v>
      </c>
      <c r="G407" s="260" t="s">
        <v>217</v>
      </c>
      <c r="H407" s="261">
        <v>21.827999999999999</v>
      </c>
      <c r="I407" s="262"/>
      <c r="J407" s="263">
        <f>ROUND(I407*H407,2)</f>
        <v>0</v>
      </c>
      <c r="K407" s="259" t="s">
        <v>167</v>
      </c>
      <c r="L407" s="264"/>
      <c r="M407" s="265" t="s">
        <v>19</v>
      </c>
      <c r="N407" s="266" t="s">
        <v>45</v>
      </c>
      <c r="O407" s="86"/>
      <c r="P407" s="215">
        <f>O407*H407</f>
        <v>0</v>
      </c>
      <c r="Q407" s="215">
        <v>0.00029999999999999997</v>
      </c>
      <c r="R407" s="215">
        <f>Q407*H407</f>
        <v>0.0065483999999999994</v>
      </c>
      <c r="S407" s="215">
        <v>0</v>
      </c>
      <c r="T407" s="216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17" t="s">
        <v>356</v>
      </c>
      <c r="AT407" s="217" t="s">
        <v>203</v>
      </c>
      <c r="AU407" s="217" t="s">
        <v>84</v>
      </c>
      <c r="AY407" s="19" t="s">
        <v>143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19" t="s">
        <v>82</v>
      </c>
      <c r="BK407" s="218">
        <f>ROUND(I407*H407,2)</f>
        <v>0</v>
      </c>
      <c r="BL407" s="19" t="s">
        <v>237</v>
      </c>
      <c r="BM407" s="217" t="s">
        <v>644</v>
      </c>
    </row>
    <row r="408" s="13" customFormat="1">
      <c r="A408" s="13"/>
      <c r="B408" s="224"/>
      <c r="C408" s="225"/>
      <c r="D408" s="226" t="s">
        <v>154</v>
      </c>
      <c r="E408" s="227" t="s">
        <v>19</v>
      </c>
      <c r="F408" s="228" t="s">
        <v>645</v>
      </c>
      <c r="G408" s="225"/>
      <c r="H408" s="229">
        <v>21.827999999999999</v>
      </c>
      <c r="I408" s="230"/>
      <c r="J408" s="225"/>
      <c r="K408" s="225"/>
      <c r="L408" s="231"/>
      <c r="M408" s="232"/>
      <c r="N408" s="233"/>
      <c r="O408" s="233"/>
      <c r="P408" s="233"/>
      <c r="Q408" s="233"/>
      <c r="R408" s="233"/>
      <c r="S408" s="233"/>
      <c r="T408" s="23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5" t="s">
        <v>154</v>
      </c>
      <c r="AU408" s="235" t="s">
        <v>84</v>
      </c>
      <c r="AV408" s="13" t="s">
        <v>84</v>
      </c>
      <c r="AW408" s="13" t="s">
        <v>33</v>
      </c>
      <c r="AX408" s="13" t="s">
        <v>74</v>
      </c>
      <c r="AY408" s="235" t="s">
        <v>143</v>
      </c>
    </row>
    <row r="409" s="14" customFormat="1">
      <c r="A409" s="14"/>
      <c r="B409" s="236"/>
      <c r="C409" s="237"/>
      <c r="D409" s="226" t="s">
        <v>154</v>
      </c>
      <c r="E409" s="238" t="s">
        <v>19</v>
      </c>
      <c r="F409" s="239" t="s">
        <v>156</v>
      </c>
      <c r="G409" s="237"/>
      <c r="H409" s="240">
        <v>21.827999999999999</v>
      </c>
      <c r="I409" s="241"/>
      <c r="J409" s="237"/>
      <c r="K409" s="237"/>
      <c r="L409" s="242"/>
      <c r="M409" s="243"/>
      <c r="N409" s="244"/>
      <c r="O409" s="244"/>
      <c r="P409" s="244"/>
      <c r="Q409" s="244"/>
      <c r="R409" s="244"/>
      <c r="S409" s="244"/>
      <c r="T409" s="245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6" t="s">
        <v>154</v>
      </c>
      <c r="AU409" s="246" t="s">
        <v>84</v>
      </c>
      <c r="AV409" s="14" t="s">
        <v>150</v>
      </c>
      <c r="AW409" s="14" t="s">
        <v>33</v>
      </c>
      <c r="AX409" s="14" t="s">
        <v>82</v>
      </c>
      <c r="AY409" s="246" t="s">
        <v>143</v>
      </c>
    </row>
    <row r="410" s="2" customFormat="1" ht="21.75" customHeight="1">
      <c r="A410" s="40"/>
      <c r="B410" s="41"/>
      <c r="C410" s="206" t="s">
        <v>646</v>
      </c>
      <c r="D410" s="206" t="s">
        <v>145</v>
      </c>
      <c r="E410" s="207" t="s">
        <v>647</v>
      </c>
      <c r="F410" s="208" t="s">
        <v>648</v>
      </c>
      <c r="G410" s="209" t="s">
        <v>280</v>
      </c>
      <c r="H410" s="210">
        <v>9.0950000000000006</v>
      </c>
      <c r="I410" s="211"/>
      <c r="J410" s="212">
        <f>ROUND(I410*H410,2)</f>
        <v>0</v>
      </c>
      <c r="K410" s="208" t="s">
        <v>167</v>
      </c>
      <c r="L410" s="46"/>
      <c r="M410" s="213" t="s">
        <v>19</v>
      </c>
      <c r="N410" s="214" t="s">
        <v>45</v>
      </c>
      <c r="O410" s="86"/>
      <c r="P410" s="215">
        <f>O410*H410</f>
        <v>0</v>
      </c>
      <c r="Q410" s="215">
        <v>0.00016000000000000001</v>
      </c>
      <c r="R410" s="215">
        <f>Q410*H410</f>
        <v>0.0014552000000000002</v>
      </c>
      <c r="S410" s="215">
        <v>0</v>
      </c>
      <c r="T410" s="216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7" t="s">
        <v>237</v>
      </c>
      <c r="AT410" s="217" t="s">
        <v>145</v>
      </c>
      <c r="AU410" s="217" t="s">
        <v>84</v>
      </c>
      <c r="AY410" s="19" t="s">
        <v>143</v>
      </c>
      <c r="BE410" s="218">
        <f>IF(N410="základní",J410,0)</f>
        <v>0</v>
      </c>
      <c r="BF410" s="218">
        <f>IF(N410="snížená",J410,0)</f>
        <v>0</v>
      </c>
      <c r="BG410" s="218">
        <f>IF(N410="zákl. přenesená",J410,0)</f>
        <v>0</v>
      </c>
      <c r="BH410" s="218">
        <f>IF(N410="sníž. přenesená",J410,0)</f>
        <v>0</v>
      </c>
      <c r="BI410" s="218">
        <f>IF(N410="nulová",J410,0)</f>
        <v>0</v>
      </c>
      <c r="BJ410" s="19" t="s">
        <v>82</v>
      </c>
      <c r="BK410" s="218">
        <f>ROUND(I410*H410,2)</f>
        <v>0</v>
      </c>
      <c r="BL410" s="19" t="s">
        <v>237</v>
      </c>
      <c r="BM410" s="217" t="s">
        <v>649</v>
      </c>
    </row>
    <row r="411" s="2" customFormat="1">
      <c r="A411" s="40"/>
      <c r="B411" s="41"/>
      <c r="C411" s="42"/>
      <c r="D411" s="219" t="s">
        <v>152</v>
      </c>
      <c r="E411" s="42"/>
      <c r="F411" s="220" t="s">
        <v>650</v>
      </c>
      <c r="G411" s="42"/>
      <c r="H411" s="42"/>
      <c r="I411" s="221"/>
      <c r="J411" s="42"/>
      <c r="K411" s="42"/>
      <c r="L411" s="46"/>
      <c r="M411" s="222"/>
      <c r="N411" s="223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152</v>
      </c>
      <c r="AU411" s="19" t="s">
        <v>84</v>
      </c>
    </row>
    <row r="412" s="15" customFormat="1">
      <c r="A412" s="15"/>
      <c r="B412" s="247"/>
      <c r="C412" s="248"/>
      <c r="D412" s="226" t="s">
        <v>154</v>
      </c>
      <c r="E412" s="249" t="s">
        <v>19</v>
      </c>
      <c r="F412" s="250" t="s">
        <v>639</v>
      </c>
      <c r="G412" s="248"/>
      <c r="H412" s="249" t="s">
        <v>19</v>
      </c>
      <c r="I412" s="251"/>
      <c r="J412" s="248"/>
      <c r="K412" s="248"/>
      <c r="L412" s="252"/>
      <c r="M412" s="253"/>
      <c r="N412" s="254"/>
      <c r="O412" s="254"/>
      <c r="P412" s="254"/>
      <c r="Q412" s="254"/>
      <c r="R412" s="254"/>
      <c r="S412" s="254"/>
      <c r="T412" s="255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56" t="s">
        <v>154</v>
      </c>
      <c r="AU412" s="256" t="s">
        <v>84</v>
      </c>
      <c r="AV412" s="15" t="s">
        <v>82</v>
      </c>
      <c r="AW412" s="15" t="s">
        <v>33</v>
      </c>
      <c r="AX412" s="15" t="s">
        <v>74</v>
      </c>
      <c r="AY412" s="256" t="s">
        <v>143</v>
      </c>
    </row>
    <row r="413" s="13" customFormat="1">
      <c r="A413" s="13"/>
      <c r="B413" s="224"/>
      <c r="C413" s="225"/>
      <c r="D413" s="226" t="s">
        <v>154</v>
      </c>
      <c r="E413" s="227" t="s">
        <v>19</v>
      </c>
      <c r="F413" s="228" t="s">
        <v>651</v>
      </c>
      <c r="G413" s="225"/>
      <c r="H413" s="229">
        <v>9.0950000000000006</v>
      </c>
      <c r="I413" s="230"/>
      <c r="J413" s="225"/>
      <c r="K413" s="225"/>
      <c r="L413" s="231"/>
      <c r="M413" s="232"/>
      <c r="N413" s="233"/>
      <c r="O413" s="233"/>
      <c r="P413" s="233"/>
      <c r="Q413" s="233"/>
      <c r="R413" s="233"/>
      <c r="S413" s="233"/>
      <c r="T413" s="23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5" t="s">
        <v>154</v>
      </c>
      <c r="AU413" s="235" t="s">
        <v>84</v>
      </c>
      <c r="AV413" s="13" t="s">
        <v>84</v>
      </c>
      <c r="AW413" s="13" t="s">
        <v>33</v>
      </c>
      <c r="AX413" s="13" t="s">
        <v>74</v>
      </c>
      <c r="AY413" s="235" t="s">
        <v>143</v>
      </c>
    </row>
    <row r="414" s="14" customFormat="1">
      <c r="A414" s="14"/>
      <c r="B414" s="236"/>
      <c r="C414" s="237"/>
      <c r="D414" s="226" t="s">
        <v>154</v>
      </c>
      <c r="E414" s="238" t="s">
        <v>19</v>
      </c>
      <c r="F414" s="239" t="s">
        <v>156</v>
      </c>
      <c r="G414" s="237"/>
      <c r="H414" s="240">
        <v>9.0950000000000006</v>
      </c>
      <c r="I414" s="241"/>
      <c r="J414" s="237"/>
      <c r="K414" s="237"/>
      <c r="L414" s="242"/>
      <c r="M414" s="243"/>
      <c r="N414" s="244"/>
      <c r="O414" s="244"/>
      <c r="P414" s="244"/>
      <c r="Q414" s="244"/>
      <c r="R414" s="244"/>
      <c r="S414" s="244"/>
      <c r="T414" s="245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6" t="s">
        <v>154</v>
      </c>
      <c r="AU414" s="246" t="s">
        <v>84</v>
      </c>
      <c r="AV414" s="14" t="s">
        <v>150</v>
      </c>
      <c r="AW414" s="14" t="s">
        <v>33</v>
      </c>
      <c r="AX414" s="14" t="s">
        <v>82</v>
      </c>
      <c r="AY414" s="246" t="s">
        <v>143</v>
      </c>
    </row>
    <row r="415" s="2" customFormat="1" ht="24.15" customHeight="1">
      <c r="A415" s="40"/>
      <c r="B415" s="41"/>
      <c r="C415" s="206" t="s">
        <v>652</v>
      </c>
      <c r="D415" s="206" t="s">
        <v>145</v>
      </c>
      <c r="E415" s="207" t="s">
        <v>653</v>
      </c>
      <c r="F415" s="208" t="s">
        <v>654</v>
      </c>
      <c r="G415" s="209" t="s">
        <v>655</v>
      </c>
      <c r="H415" s="278"/>
      <c r="I415" s="211"/>
      <c r="J415" s="212">
        <f>ROUND(I415*H415,2)</f>
        <v>0</v>
      </c>
      <c r="K415" s="208" t="s">
        <v>167</v>
      </c>
      <c r="L415" s="46"/>
      <c r="M415" s="213" t="s">
        <v>19</v>
      </c>
      <c r="N415" s="214" t="s">
        <v>45</v>
      </c>
      <c r="O415" s="86"/>
      <c r="P415" s="215">
        <f>O415*H415</f>
        <v>0</v>
      </c>
      <c r="Q415" s="215">
        <v>0</v>
      </c>
      <c r="R415" s="215">
        <f>Q415*H415</f>
        <v>0</v>
      </c>
      <c r="S415" s="215">
        <v>0</v>
      </c>
      <c r="T415" s="216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17" t="s">
        <v>237</v>
      </c>
      <c r="AT415" s="217" t="s">
        <v>145</v>
      </c>
      <c r="AU415" s="217" t="s">
        <v>84</v>
      </c>
      <c r="AY415" s="19" t="s">
        <v>143</v>
      </c>
      <c r="BE415" s="218">
        <f>IF(N415="základní",J415,0)</f>
        <v>0</v>
      </c>
      <c r="BF415" s="218">
        <f>IF(N415="snížená",J415,0)</f>
        <v>0</v>
      </c>
      <c r="BG415" s="218">
        <f>IF(N415="zákl. přenesená",J415,0)</f>
        <v>0</v>
      </c>
      <c r="BH415" s="218">
        <f>IF(N415="sníž. přenesená",J415,0)</f>
        <v>0</v>
      </c>
      <c r="BI415" s="218">
        <f>IF(N415="nulová",J415,0)</f>
        <v>0</v>
      </c>
      <c r="BJ415" s="19" t="s">
        <v>82</v>
      </c>
      <c r="BK415" s="218">
        <f>ROUND(I415*H415,2)</f>
        <v>0</v>
      </c>
      <c r="BL415" s="19" t="s">
        <v>237</v>
      </c>
      <c r="BM415" s="217" t="s">
        <v>656</v>
      </c>
    </row>
    <row r="416" s="2" customFormat="1">
      <c r="A416" s="40"/>
      <c r="B416" s="41"/>
      <c r="C416" s="42"/>
      <c r="D416" s="219" t="s">
        <v>152</v>
      </c>
      <c r="E416" s="42"/>
      <c r="F416" s="220" t="s">
        <v>657</v>
      </c>
      <c r="G416" s="42"/>
      <c r="H416" s="42"/>
      <c r="I416" s="221"/>
      <c r="J416" s="42"/>
      <c r="K416" s="42"/>
      <c r="L416" s="46"/>
      <c r="M416" s="222"/>
      <c r="N416" s="223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152</v>
      </c>
      <c r="AU416" s="19" t="s">
        <v>84</v>
      </c>
    </row>
    <row r="417" s="12" customFormat="1" ht="22.8" customHeight="1">
      <c r="A417" s="12"/>
      <c r="B417" s="190"/>
      <c r="C417" s="191"/>
      <c r="D417" s="192" t="s">
        <v>73</v>
      </c>
      <c r="E417" s="204" t="s">
        <v>658</v>
      </c>
      <c r="F417" s="204" t="s">
        <v>659</v>
      </c>
      <c r="G417" s="191"/>
      <c r="H417" s="191"/>
      <c r="I417" s="194"/>
      <c r="J417" s="205">
        <f>BK417</f>
        <v>0</v>
      </c>
      <c r="K417" s="191"/>
      <c r="L417" s="196"/>
      <c r="M417" s="197"/>
      <c r="N417" s="198"/>
      <c r="O417" s="198"/>
      <c r="P417" s="199">
        <f>SUM(P418:P433)</f>
        <v>0</v>
      </c>
      <c r="Q417" s="198"/>
      <c r="R417" s="199">
        <f>SUM(R418:R433)</f>
        <v>1.5682935200000001</v>
      </c>
      <c r="S417" s="198"/>
      <c r="T417" s="200">
        <f>SUM(T418:T433)</f>
        <v>0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201" t="s">
        <v>84</v>
      </c>
      <c r="AT417" s="202" t="s">
        <v>73</v>
      </c>
      <c r="AU417" s="202" t="s">
        <v>82</v>
      </c>
      <c r="AY417" s="201" t="s">
        <v>143</v>
      </c>
      <c r="BK417" s="203">
        <f>SUM(BK418:BK433)</f>
        <v>0</v>
      </c>
    </row>
    <row r="418" s="2" customFormat="1" ht="16.5" customHeight="1">
      <c r="A418" s="40"/>
      <c r="B418" s="41"/>
      <c r="C418" s="206" t="s">
        <v>660</v>
      </c>
      <c r="D418" s="206" t="s">
        <v>145</v>
      </c>
      <c r="E418" s="207" t="s">
        <v>661</v>
      </c>
      <c r="F418" s="208" t="s">
        <v>662</v>
      </c>
      <c r="G418" s="209" t="s">
        <v>217</v>
      </c>
      <c r="H418" s="210">
        <v>233.089</v>
      </c>
      <c r="I418" s="211"/>
      <c r="J418" s="212">
        <f>ROUND(I418*H418,2)</f>
        <v>0</v>
      </c>
      <c r="K418" s="208" t="s">
        <v>167</v>
      </c>
      <c r="L418" s="46"/>
      <c r="M418" s="213" t="s">
        <v>19</v>
      </c>
      <c r="N418" s="214" t="s">
        <v>45</v>
      </c>
      <c r="O418" s="86"/>
      <c r="P418" s="215">
        <f>O418*H418</f>
        <v>0</v>
      </c>
      <c r="Q418" s="215">
        <v>0.00088000000000000003</v>
      </c>
      <c r="R418" s="215">
        <f>Q418*H418</f>
        <v>0.20511831999999999</v>
      </c>
      <c r="S418" s="215">
        <v>0</v>
      </c>
      <c r="T418" s="216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17" t="s">
        <v>237</v>
      </c>
      <c r="AT418" s="217" t="s">
        <v>145</v>
      </c>
      <c r="AU418" s="217" t="s">
        <v>84</v>
      </c>
      <c r="AY418" s="19" t="s">
        <v>143</v>
      </c>
      <c r="BE418" s="218">
        <f>IF(N418="základní",J418,0)</f>
        <v>0</v>
      </c>
      <c r="BF418" s="218">
        <f>IF(N418="snížená",J418,0)</f>
        <v>0</v>
      </c>
      <c r="BG418" s="218">
        <f>IF(N418="zákl. přenesená",J418,0)</f>
        <v>0</v>
      </c>
      <c r="BH418" s="218">
        <f>IF(N418="sníž. přenesená",J418,0)</f>
        <v>0</v>
      </c>
      <c r="BI418" s="218">
        <f>IF(N418="nulová",J418,0)</f>
        <v>0</v>
      </c>
      <c r="BJ418" s="19" t="s">
        <v>82</v>
      </c>
      <c r="BK418" s="218">
        <f>ROUND(I418*H418,2)</f>
        <v>0</v>
      </c>
      <c r="BL418" s="19" t="s">
        <v>237</v>
      </c>
      <c r="BM418" s="217" t="s">
        <v>663</v>
      </c>
    </row>
    <row r="419" s="2" customFormat="1">
      <c r="A419" s="40"/>
      <c r="B419" s="41"/>
      <c r="C419" s="42"/>
      <c r="D419" s="219" t="s">
        <v>152</v>
      </c>
      <c r="E419" s="42"/>
      <c r="F419" s="220" t="s">
        <v>664</v>
      </c>
      <c r="G419" s="42"/>
      <c r="H419" s="42"/>
      <c r="I419" s="221"/>
      <c r="J419" s="42"/>
      <c r="K419" s="42"/>
      <c r="L419" s="46"/>
      <c r="M419" s="222"/>
      <c r="N419" s="223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152</v>
      </c>
      <c r="AU419" s="19" t="s">
        <v>84</v>
      </c>
    </row>
    <row r="420" s="13" customFormat="1">
      <c r="A420" s="13"/>
      <c r="B420" s="224"/>
      <c r="C420" s="225"/>
      <c r="D420" s="226" t="s">
        <v>154</v>
      </c>
      <c r="E420" s="227" t="s">
        <v>19</v>
      </c>
      <c r="F420" s="228" t="s">
        <v>665</v>
      </c>
      <c r="G420" s="225"/>
      <c r="H420" s="229">
        <v>214.899</v>
      </c>
      <c r="I420" s="230"/>
      <c r="J420" s="225"/>
      <c r="K420" s="225"/>
      <c r="L420" s="231"/>
      <c r="M420" s="232"/>
      <c r="N420" s="233"/>
      <c r="O420" s="233"/>
      <c r="P420" s="233"/>
      <c r="Q420" s="233"/>
      <c r="R420" s="233"/>
      <c r="S420" s="233"/>
      <c r="T420" s="23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5" t="s">
        <v>154</v>
      </c>
      <c r="AU420" s="235" t="s">
        <v>84</v>
      </c>
      <c r="AV420" s="13" t="s">
        <v>84</v>
      </c>
      <c r="AW420" s="13" t="s">
        <v>33</v>
      </c>
      <c r="AX420" s="13" t="s">
        <v>74</v>
      </c>
      <c r="AY420" s="235" t="s">
        <v>143</v>
      </c>
    </row>
    <row r="421" s="13" customFormat="1">
      <c r="A421" s="13"/>
      <c r="B421" s="224"/>
      <c r="C421" s="225"/>
      <c r="D421" s="226" t="s">
        <v>154</v>
      </c>
      <c r="E421" s="227" t="s">
        <v>19</v>
      </c>
      <c r="F421" s="228" t="s">
        <v>640</v>
      </c>
      <c r="G421" s="225"/>
      <c r="H421" s="229">
        <v>18.190000000000001</v>
      </c>
      <c r="I421" s="230"/>
      <c r="J421" s="225"/>
      <c r="K421" s="225"/>
      <c r="L421" s="231"/>
      <c r="M421" s="232"/>
      <c r="N421" s="233"/>
      <c r="O421" s="233"/>
      <c r="P421" s="233"/>
      <c r="Q421" s="233"/>
      <c r="R421" s="233"/>
      <c r="S421" s="233"/>
      <c r="T421" s="23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5" t="s">
        <v>154</v>
      </c>
      <c r="AU421" s="235" t="s">
        <v>84</v>
      </c>
      <c r="AV421" s="13" t="s">
        <v>84</v>
      </c>
      <c r="AW421" s="13" t="s">
        <v>33</v>
      </c>
      <c r="AX421" s="13" t="s">
        <v>74</v>
      </c>
      <c r="AY421" s="235" t="s">
        <v>143</v>
      </c>
    </row>
    <row r="422" s="14" customFormat="1">
      <c r="A422" s="14"/>
      <c r="B422" s="236"/>
      <c r="C422" s="237"/>
      <c r="D422" s="226" t="s">
        <v>154</v>
      </c>
      <c r="E422" s="238" t="s">
        <v>19</v>
      </c>
      <c r="F422" s="239" t="s">
        <v>156</v>
      </c>
      <c r="G422" s="237"/>
      <c r="H422" s="240">
        <v>233.089</v>
      </c>
      <c r="I422" s="241"/>
      <c r="J422" s="237"/>
      <c r="K422" s="237"/>
      <c r="L422" s="242"/>
      <c r="M422" s="243"/>
      <c r="N422" s="244"/>
      <c r="O422" s="244"/>
      <c r="P422" s="244"/>
      <c r="Q422" s="244"/>
      <c r="R422" s="244"/>
      <c r="S422" s="244"/>
      <c r="T422" s="245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6" t="s">
        <v>154</v>
      </c>
      <c r="AU422" s="246" t="s">
        <v>84</v>
      </c>
      <c r="AV422" s="14" t="s">
        <v>150</v>
      </c>
      <c r="AW422" s="14" t="s">
        <v>33</v>
      </c>
      <c r="AX422" s="14" t="s">
        <v>82</v>
      </c>
      <c r="AY422" s="246" t="s">
        <v>143</v>
      </c>
    </row>
    <row r="423" s="2" customFormat="1" ht="24.15" customHeight="1">
      <c r="A423" s="40"/>
      <c r="B423" s="41"/>
      <c r="C423" s="257" t="s">
        <v>666</v>
      </c>
      <c r="D423" s="257" t="s">
        <v>203</v>
      </c>
      <c r="E423" s="258" t="s">
        <v>667</v>
      </c>
      <c r="F423" s="259" t="s">
        <v>668</v>
      </c>
      <c r="G423" s="260" t="s">
        <v>217</v>
      </c>
      <c r="H423" s="261">
        <v>157.04900000000001</v>
      </c>
      <c r="I423" s="262"/>
      <c r="J423" s="263">
        <f>ROUND(I423*H423,2)</f>
        <v>0</v>
      </c>
      <c r="K423" s="259" t="s">
        <v>167</v>
      </c>
      <c r="L423" s="264"/>
      <c r="M423" s="265" t="s">
        <v>19</v>
      </c>
      <c r="N423" s="266" t="s">
        <v>45</v>
      </c>
      <c r="O423" s="86"/>
      <c r="P423" s="215">
        <f>O423*H423</f>
        <v>0</v>
      </c>
      <c r="Q423" s="215">
        <v>0.0054000000000000003</v>
      </c>
      <c r="R423" s="215">
        <f>Q423*H423</f>
        <v>0.84806460000000006</v>
      </c>
      <c r="S423" s="215">
        <v>0</v>
      </c>
      <c r="T423" s="216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7" t="s">
        <v>356</v>
      </c>
      <c r="AT423" s="217" t="s">
        <v>203</v>
      </c>
      <c r="AU423" s="217" t="s">
        <v>84</v>
      </c>
      <c r="AY423" s="19" t="s">
        <v>143</v>
      </c>
      <c r="BE423" s="218">
        <f>IF(N423="základní",J423,0)</f>
        <v>0</v>
      </c>
      <c r="BF423" s="218">
        <f>IF(N423="snížená",J423,0)</f>
        <v>0</v>
      </c>
      <c r="BG423" s="218">
        <f>IF(N423="zákl. přenesená",J423,0)</f>
        <v>0</v>
      </c>
      <c r="BH423" s="218">
        <f>IF(N423="sníž. přenesená",J423,0)</f>
        <v>0</v>
      </c>
      <c r="BI423" s="218">
        <f>IF(N423="nulová",J423,0)</f>
        <v>0</v>
      </c>
      <c r="BJ423" s="19" t="s">
        <v>82</v>
      </c>
      <c r="BK423" s="218">
        <f>ROUND(I423*H423,2)</f>
        <v>0</v>
      </c>
      <c r="BL423" s="19" t="s">
        <v>237</v>
      </c>
      <c r="BM423" s="217" t="s">
        <v>669</v>
      </c>
    </row>
    <row r="424" s="13" customFormat="1">
      <c r="A424" s="13"/>
      <c r="B424" s="224"/>
      <c r="C424" s="225"/>
      <c r="D424" s="226" t="s">
        <v>154</v>
      </c>
      <c r="E424" s="227" t="s">
        <v>19</v>
      </c>
      <c r="F424" s="228" t="s">
        <v>670</v>
      </c>
      <c r="G424" s="225"/>
      <c r="H424" s="229">
        <v>107.449</v>
      </c>
      <c r="I424" s="230"/>
      <c r="J424" s="225"/>
      <c r="K424" s="225"/>
      <c r="L424" s="231"/>
      <c r="M424" s="232"/>
      <c r="N424" s="233"/>
      <c r="O424" s="233"/>
      <c r="P424" s="233"/>
      <c r="Q424" s="233"/>
      <c r="R424" s="233"/>
      <c r="S424" s="233"/>
      <c r="T424" s="234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5" t="s">
        <v>154</v>
      </c>
      <c r="AU424" s="235" t="s">
        <v>84</v>
      </c>
      <c r="AV424" s="13" t="s">
        <v>84</v>
      </c>
      <c r="AW424" s="13" t="s">
        <v>33</v>
      </c>
      <c r="AX424" s="13" t="s">
        <v>74</v>
      </c>
      <c r="AY424" s="235" t="s">
        <v>143</v>
      </c>
    </row>
    <row r="425" s="13" customFormat="1">
      <c r="A425" s="13"/>
      <c r="B425" s="224"/>
      <c r="C425" s="225"/>
      <c r="D425" s="226" t="s">
        <v>154</v>
      </c>
      <c r="E425" s="227" t="s">
        <v>19</v>
      </c>
      <c r="F425" s="228" t="s">
        <v>640</v>
      </c>
      <c r="G425" s="225"/>
      <c r="H425" s="229">
        <v>18.190000000000001</v>
      </c>
      <c r="I425" s="230"/>
      <c r="J425" s="225"/>
      <c r="K425" s="225"/>
      <c r="L425" s="231"/>
      <c r="M425" s="232"/>
      <c r="N425" s="233"/>
      <c r="O425" s="233"/>
      <c r="P425" s="233"/>
      <c r="Q425" s="233"/>
      <c r="R425" s="233"/>
      <c r="S425" s="233"/>
      <c r="T425" s="234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5" t="s">
        <v>154</v>
      </c>
      <c r="AU425" s="235" t="s">
        <v>84</v>
      </c>
      <c r="AV425" s="13" t="s">
        <v>84</v>
      </c>
      <c r="AW425" s="13" t="s">
        <v>33</v>
      </c>
      <c r="AX425" s="13" t="s">
        <v>74</v>
      </c>
      <c r="AY425" s="235" t="s">
        <v>143</v>
      </c>
    </row>
    <row r="426" s="14" customFormat="1">
      <c r="A426" s="14"/>
      <c r="B426" s="236"/>
      <c r="C426" s="237"/>
      <c r="D426" s="226" t="s">
        <v>154</v>
      </c>
      <c r="E426" s="238" t="s">
        <v>19</v>
      </c>
      <c r="F426" s="239" t="s">
        <v>156</v>
      </c>
      <c r="G426" s="237"/>
      <c r="H426" s="240">
        <v>125.639</v>
      </c>
      <c r="I426" s="241"/>
      <c r="J426" s="237"/>
      <c r="K426" s="237"/>
      <c r="L426" s="242"/>
      <c r="M426" s="243"/>
      <c r="N426" s="244"/>
      <c r="O426" s="244"/>
      <c r="P426" s="244"/>
      <c r="Q426" s="244"/>
      <c r="R426" s="244"/>
      <c r="S426" s="244"/>
      <c r="T426" s="245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6" t="s">
        <v>154</v>
      </c>
      <c r="AU426" s="246" t="s">
        <v>84</v>
      </c>
      <c r="AV426" s="14" t="s">
        <v>150</v>
      </c>
      <c r="AW426" s="14" t="s">
        <v>33</v>
      </c>
      <c r="AX426" s="14" t="s">
        <v>74</v>
      </c>
      <c r="AY426" s="246" t="s">
        <v>143</v>
      </c>
    </row>
    <row r="427" s="13" customFormat="1">
      <c r="A427" s="13"/>
      <c r="B427" s="224"/>
      <c r="C427" s="225"/>
      <c r="D427" s="226" t="s">
        <v>154</v>
      </c>
      <c r="E427" s="227" t="s">
        <v>19</v>
      </c>
      <c r="F427" s="228" t="s">
        <v>671</v>
      </c>
      <c r="G427" s="225"/>
      <c r="H427" s="229">
        <v>157.04900000000001</v>
      </c>
      <c r="I427" s="230"/>
      <c r="J427" s="225"/>
      <c r="K427" s="225"/>
      <c r="L427" s="231"/>
      <c r="M427" s="232"/>
      <c r="N427" s="233"/>
      <c r="O427" s="233"/>
      <c r="P427" s="233"/>
      <c r="Q427" s="233"/>
      <c r="R427" s="233"/>
      <c r="S427" s="233"/>
      <c r="T427" s="23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5" t="s">
        <v>154</v>
      </c>
      <c r="AU427" s="235" t="s">
        <v>84</v>
      </c>
      <c r="AV427" s="13" t="s">
        <v>84</v>
      </c>
      <c r="AW427" s="13" t="s">
        <v>33</v>
      </c>
      <c r="AX427" s="13" t="s">
        <v>74</v>
      </c>
      <c r="AY427" s="235" t="s">
        <v>143</v>
      </c>
    </row>
    <row r="428" s="14" customFormat="1">
      <c r="A428" s="14"/>
      <c r="B428" s="236"/>
      <c r="C428" s="237"/>
      <c r="D428" s="226" t="s">
        <v>154</v>
      </c>
      <c r="E428" s="238" t="s">
        <v>19</v>
      </c>
      <c r="F428" s="239" t="s">
        <v>156</v>
      </c>
      <c r="G428" s="237"/>
      <c r="H428" s="240">
        <v>157.04900000000001</v>
      </c>
      <c r="I428" s="241"/>
      <c r="J428" s="237"/>
      <c r="K428" s="237"/>
      <c r="L428" s="242"/>
      <c r="M428" s="243"/>
      <c r="N428" s="244"/>
      <c r="O428" s="244"/>
      <c r="P428" s="244"/>
      <c r="Q428" s="244"/>
      <c r="R428" s="244"/>
      <c r="S428" s="244"/>
      <c r="T428" s="245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6" t="s">
        <v>154</v>
      </c>
      <c r="AU428" s="246" t="s">
        <v>84</v>
      </c>
      <c r="AV428" s="14" t="s">
        <v>150</v>
      </c>
      <c r="AW428" s="14" t="s">
        <v>33</v>
      </c>
      <c r="AX428" s="14" t="s">
        <v>82</v>
      </c>
      <c r="AY428" s="246" t="s">
        <v>143</v>
      </c>
    </row>
    <row r="429" s="2" customFormat="1" ht="24.15" customHeight="1">
      <c r="A429" s="40"/>
      <c r="B429" s="41"/>
      <c r="C429" s="257" t="s">
        <v>672</v>
      </c>
      <c r="D429" s="257" t="s">
        <v>203</v>
      </c>
      <c r="E429" s="258" t="s">
        <v>673</v>
      </c>
      <c r="F429" s="259" t="s">
        <v>674</v>
      </c>
      <c r="G429" s="260" t="s">
        <v>217</v>
      </c>
      <c r="H429" s="261">
        <v>109.598</v>
      </c>
      <c r="I429" s="262"/>
      <c r="J429" s="263">
        <f>ROUND(I429*H429,2)</f>
        <v>0</v>
      </c>
      <c r="K429" s="259" t="s">
        <v>167</v>
      </c>
      <c r="L429" s="264"/>
      <c r="M429" s="265" t="s">
        <v>19</v>
      </c>
      <c r="N429" s="266" t="s">
        <v>45</v>
      </c>
      <c r="O429" s="86"/>
      <c r="P429" s="215">
        <f>O429*H429</f>
        <v>0</v>
      </c>
      <c r="Q429" s="215">
        <v>0.0047000000000000002</v>
      </c>
      <c r="R429" s="215">
        <f>Q429*H429</f>
        <v>0.51511059999999997</v>
      </c>
      <c r="S429" s="215">
        <v>0</v>
      </c>
      <c r="T429" s="216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7" t="s">
        <v>356</v>
      </c>
      <c r="AT429" s="217" t="s">
        <v>203</v>
      </c>
      <c r="AU429" s="217" t="s">
        <v>84</v>
      </c>
      <c r="AY429" s="19" t="s">
        <v>143</v>
      </c>
      <c r="BE429" s="218">
        <f>IF(N429="základní",J429,0)</f>
        <v>0</v>
      </c>
      <c r="BF429" s="218">
        <f>IF(N429="snížená",J429,0)</f>
        <v>0</v>
      </c>
      <c r="BG429" s="218">
        <f>IF(N429="zákl. přenesená",J429,0)</f>
        <v>0</v>
      </c>
      <c r="BH429" s="218">
        <f>IF(N429="sníž. přenesená",J429,0)</f>
        <v>0</v>
      </c>
      <c r="BI429" s="218">
        <f>IF(N429="nulová",J429,0)</f>
        <v>0</v>
      </c>
      <c r="BJ429" s="19" t="s">
        <v>82</v>
      </c>
      <c r="BK429" s="218">
        <f>ROUND(I429*H429,2)</f>
        <v>0</v>
      </c>
      <c r="BL429" s="19" t="s">
        <v>237</v>
      </c>
      <c r="BM429" s="217" t="s">
        <v>675</v>
      </c>
    </row>
    <row r="430" s="13" customFormat="1">
      <c r="A430" s="13"/>
      <c r="B430" s="224"/>
      <c r="C430" s="225"/>
      <c r="D430" s="226" t="s">
        <v>154</v>
      </c>
      <c r="E430" s="227" t="s">
        <v>19</v>
      </c>
      <c r="F430" s="228" t="s">
        <v>676</v>
      </c>
      <c r="G430" s="225"/>
      <c r="H430" s="229">
        <v>109.598</v>
      </c>
      <c r="I430" s="230"/>
      <c r="J430" s="225"/>
      <c r="K430" s="225"/>
      <c r="L430" s="231"/>
      <c r="M430" s="232"/>
      <c r="N430" s="233"/>
      <c r="O430" s="233"/>
      <c r="P430" s="233"/>
      <c r="Q430" s="233"/>
      <c r="R430" s="233"/>
      <c r="S430" s="233"/>
      <c r="T430" s="23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5" t="s">
        <v>154</v>
      </c>
      <c r="AU430" s="235" t="s">
        <v>84</v>
      </c>
      <c r="AV430" s="13" t="s">
        <v>84</v>
      </c>
      <c r="AW430" s="13" t="s">
        <v>33</v>
      </c>
      <c r="AX430" s="13" t="s">
        <v>74</v>
      </c>
      <c r="AY430" s="235" t="s">
        <v>143</v>
      </c>
    </row>
    <row r="431" s="14" customFormat="1">
      <c r="A431" s="14"/>
      <c r="B431" s="236"/>
      <c r="C431" s="237"/>
      <c r="D431" s="226" t="s">
        <v>154</v>
      </c>
      <c r="E431" s="238" t="s">
        <v>19</v>
      </c>
      <c r="F431" s="239" t="s">
        <v>156</v>
      </c>
      <c r="G431" s="237"/>
      <c r="H431" s="240">
        <v>109.598</v>
      </c>
      <c r="I431" s="241"/>
      <c r="J431" s="237"/>
      <c r="K431" s="237"/>
      <c r="L431" s="242"/>
      <c r="M431" s="243"/>
      <c r="N431" s="244"/>
      <c r="O431" s="244"/>
      <c r="P431" s="244"/>
      <c r="Q431" s="244"/>
      <c r="R431" s="244"/>
      <c r="S431" s="244"/>
      <c r="T431" s="245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6" t="s">
        <v>154</v>
      </c>
      <c r="AU431" s="246" t="s">
        <v>84</v>
      </c>
      <c r="AV431" s="14" t="s">
        <v>150</v>
      </c>
      <c r="AW431" s="14" t="s">
        <v>33</v>
      </c>
      <c r="AX431" s="14" t="s">
        <v>82</v>
      </c>
      <c r="AY431" s="246" t="s">
        <v>143</v>
      </c>
    </row>
    <row r="432" s="2" customFormat="1" ht="24.15" customHeight="1">
      <c r="A432" s="40"/>
      <c r="B432" s="41"/>
      <c r="C432" s="206" t="s">
        <v>677</v>
      </c>
      <c r="D432" s="206" t="s">
        <v>145</v>
      </c>
      <c r="E432" s="207" t="s">
        <v>678</v>
      </c>
      <c r="F432" s="208" t="s">
        <v>679</v>
      </c>
      <c r="G432" s="209" t="s">
        <v>655</v>
      </c>
      <c r="H432" s="278"/>
      <c r="I432" s="211"/>
      <c r="J432" s="212">
        <f>ROUND(I432*H432,2)</f>
        <v>0</v>
      </c>
      <c r="K432" s="208" t="s">
        <v>167</v>
      </c>
      <c r="L432" s="46"/>
      <c r="M432" s="213" t="s">
        <v>19</v>
      </c>
      <c r="N432" s="214" t="s">
        <v>45</v>
      </c>
      <c r="O432" s="86"/>
      <c r="P432" s="215">
        <f>O432*H432</f>
        <v>0</v>
      </c>
      <c r="Q432" s="215">
        <v>0</v>
      </c>
      <c r="R432" s="215">
        <f>Q432*H432</f>
        <v>0</v>
      </c>
      <c r="S432" s="215">
        <v>0</v>
      </c>
      <c r="T432" s="216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17" t="s">
        <v>237</v>
      </c>
      <c r="AT432" s="217" t="s">
        <v>145</v>
      </c>
      <c r="AU432" s="217" t="s">
        <v>84</v>
      </c>
      <c r="AY432" s="19" t="s">
        <v>143</v>
      </c>
      <c r="BE432" s="218">
        <f>IF(N432="základní",J432,0)</f>
        <v>0</v>
      </c>
      <c r="BF432" s="218">
        <f>IF(N432="snížená",J432,0)</f>
        <v>0</v>
      </c>
      <c r="BG432" s="218">
        <f>IF(N432="zákl. přenesená",J432,0)</f>
        <v>0</v>
      </c>
      <c r="BH432" s="218">
        <f>IF(N432="sníž. přenesená",J432,0)</f>
        <v>0</v>
      </c>
      <c r="BI432" s="218">
        <f>IF(N432="nulová",J432,0)</f>
        <v>0</v>
      </c>
      <c r="BJ432" s="19" t="s">
        <v>82</v>
      </c>
      <c r="BK432" s="218">
        <f>ROUND(I432*H432,2)</f>
        <v>0</v>
      </c>
      <c r="BL432" s="19" t="s">
        <v>237</v>
      </c>
      <c r="BM432" s="217" t="s">
        <v>680</v>
      </c>
    </row>
    <row r="433" s="2" customFormat="1">
      <c r="A433" s="40"/>
      <c r="B433" s="41"/>
      <c r="C433" s="42"/>
      <c r="D433" s="219" t="s">
        <v>152</v>
      </c>
      <c r="E433" s="42"/>
      <c r="F433" s="220" t="s">
        <v>681</v>
      </c>
      <c r="G433" s="42"/>
      <c r="H433" s="42"/>
      <c r="I433" s="221"/>
      <c r="J433" s="42"/>
      <c r="K433" s="42"/>
      <c r="L433" s="46"/>
      <c r="M433" s="222"/>
      <c r="N433" s="223"/>
      <c r="O433" s="86"/>
      <c r="P433" s="86"/>
      <c r="Q433" s="86"/>
      <c r="R433" s="86"/>
      <c r="S433" s="86"/>
      <c r="T433" s="87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9" t="s">
        <v>152</v>
      </c>
      <c r="AU433" s="19" t="s">
        <v>84</v>
      </c>
    </row>
    <row r="434" s="12" customFormat="1" ht="22.8" customHeight="1">
      <c r="A434" s="12"/>
      <c r="B434" s="190"/>
      <c r="C434" s="191"/>
      <c r="D434" s="192" t="s">
        <v>73</v>
      </c>
      <c r="E434" s="204" t="s">
        <v>682</v>
      </c>
      <c r="F434" s="204" t="s">
        <v>683</v>
      </c>
      <c r="G434" s="191"/>
      <c r="H434" s="191"/>
      <c r="I434" s="194"/>
      <c r="J434" s="205">
        <f>BK434</f>
        <v>0</v>
      </c>
      <c r="K434" s="191"/>
      <c r="L434" s="196"/>
      <c r="M434" s="197"/>
      <c r="N434" s="198"/>
      <c r="O434" s="198"/>
      <c r="P434" s="199">
        <f>SUM(P435:P528)</f>
        <v>0</v>
      </c>
      <c r="Q434" s="198"/>
      <c r="R434" s="199">
        <f>SUM(R435:R528)</f>
        <v>5.1246931599999996</v>
      </c>
      <c r="S434" s="198"/>
      <c r="T434" s="200">
        <f>SUM(T435:T528)</f>
        <v>0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201" t="s">
        <v>84</v>
      </c>
      <c r="AT434" s="202" t="s">
        <v>73</v>
      </c>
      <c r="AU434" s="202" t="s">
        <v>82</v>
      </c>
      <c r="AY434" s="201" t="s">
        <v>143</v>
      </c>
      <c r="BK434" s="203">
        <f>SUM(BK435:BK528)</f>
        <v>0</v>
      </c>
    </row>
    <row r="435" s="2" customFormat="1" ht="24.15" customHeight="1">
      <c r="A435" s="40"/>
      <c r="B435" s="41"/>
      <c r="C435" s="206" t="s">
        <v>684</v>
      </c>
      <c r="D435" s="206" t="s">
        <v>145</v>
      </c>
      <c r="E435" s="207" t="s">
        <v>685</v>
      </c>
      <c r="F435" s="208" t="s">
        <v>686</v>
      </c>
      <c r="G435" s="209" t="s">
        <v>217</v>
      </c>
      <c r="H435" s="210">
        <v>585.63999999999999</v>
      </c>
      <c r="I435" s="211"/>
      <c r="J435" s="212">
        <f>ROUND(I435*H435,2)</f>
        <v>0</v>
      </c>
      <c r="K435" s="208" t="s">
        <v>167</v>
      </c>
      <c r="L435" s="46"/>
      <c r="M435" s="213" t="s">
        <v>19</v>
      </c>
      <c r="N435" s="214" t="s">
        <v>45</v>
      </c>
      <c r="O435" s="86"/>
      <c r="P435" s="215">
        <f>O435*H435</f>
        <v>0</v>
      </c>
      <c r="Q435" s="215">
        <v>0.00029999999999999997</v>
      </c>
      <c r="R435" s="215">
        <f>Q435*H435</f>
        <v>0.17569199999999999</v>
      </c>
      <c r="S435" s="215">
        <v>0</v>
      </c>
      <c r="T435" s="216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17" t="s">
        <v>237</v>
      </c>
      <c r="AT435" s="217" t="s">
        <v>145</v>
      </c>
      <c r="AU435" s="217" t="s">
        <v>84</v>
      </c>
      <c r="AY435" s="19" t="s">
        <v>143</v>
      </c>
      <c r="BE435" s="218">
        <f>IF(N435="základní",J435,0)</f>
        <v>0</v>
      </c>
      <c r="BF435" s="218">
        <f>IF(N435="snížená",J435,0)</f>
        <v>0</v>
      </c>
      <c r="BG435" s="218">
        <f>IF(N435="zákl. přenesená",J435,0)</f>
        <v>0</v>
      </c>
      <c r="BH435" s="218">
        <f>IF(N435="sníž. přenesená",J435,0)</f>
        <v>0</v>
      </c>
      <c r="BI435" s="218">
        <f>IF(N435="nulová",J435,0)</f>
        <v>0</v>
      </c>
      <c r="BJ435" s="19" t="s">
        <v>82</v>
      </c>
      <c r="BK435" s="218">
        <f>ROUND(I435*H435,2)</f>
        <v>0</v>
      </c>
      <c r="BL435" s="19" t="s">
        <v>237</v>
      </c>
      <c r="BM435" s="217" t="s">
        <v>687</v>
      </c>
    </row>
    <row r="436" s="2" customFormat="1">
      <c r="A436" s="40"/>
      <c r="B436" s="41"/>
      <c r="C436" s="42"/>
      <c r="D436" s="219" t="s">
        <v>152</v>
      </c>
      <c r="E436" s="42"/>
      <c r="F436" s="220" t="s">
        <v>688</v>
      </c>
      <c r="G436" s="42"/>
      <c r="H436" s="42"/>
      <c r="I436" s="221"/>
      <c r="J436" s="42"/>
      <c r="K436" s="42"/>
      <c r="L436" s="46"/>
      <c r="M436" s="222"/>
      <c r="N436" s="223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152</v>
      </c>
      <c r="AU436" s="19" t="s">
        <v>84</v>
      </c>
    </row>
    <row r="437" s="15" customFormat="1">
      <c r="A437" s="15"/>
      <c r="B437" s="247"/>
      <c r="C437" s="248"/>
      <c r="D437" s="226" t="s">
        <v>154</v>
      </c>
      <c r="E437" s="249" t="s">
        <v>19</v>
      </c>
      <c r="F437" s="250" t="s">
        <v>689</v>
      </c>
      <c r="G437" s="248"/>
      <c r="H437" s="249" t="s">
        <v>19</v>
      </c>
      <c r="I437" s="251"/>
      <c r="J437" s="248"/>
      <c r="K437" s="248"/>
      <c r="L437" s="252"/>
      <c r="M437" s="253"/>
      <c r="N437" s="254"/>
      <c r="O437" s="254"/>
      <c r="P437" s="254"/>
      <c r="Q437" s="254"/>
      <c r="R437" s="254"/>
      <c r="S437" s="254"/>
      <c r="T437" s="255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56" t="s">
        <v>154</v>
      </c>
      <c r="AU437" s="256" t="s">
        <v>84</v>
      </c>
      <c r="AV437" s="15" t="s">
        <v>82</v>
      </c>
      <c r="AW437" s="15" t="s">
        <v>33</v>
      </c>
      <c r="AX437" s="15" t="s">
        <v>74</v>
      </c>
      <c r="AY437" s="256" t="s">
        <v>143</v>
      </c>
    </row>
    <row r="438" s="15" customFormat="1">
      <c r="A438" s="15"/>
      <c r="B438" s="247"/>
      <c r="C438" s="248"/>
      <c r="D438" s="226" t="s">
        <v>154</v>
      </c>
      <c r="E438" s="249" t="s">
        <v>19</v>
      </c>
      <c r="F438" s="250" t="s">
        <v>690</v>
      </c>
      <c r="G438" s="248"/>
      <c r="H438" s="249" t="s">
        <v>19</v>
      </c>
      <c r="I438" s="251"/>
      <c r="J438" s="248"/>
      <c r="K438" s="248"/>
      <c r="L438" s="252"/>
      <c r="M438" s="253"/>
      <c r="N438" s="254"/>
      <c r="O438" s="254"/>
      <c r="P438" s="254"/>
      <c r="Q438" s="254"/>
      <c r="R438" s="254"/>
      <c r="S438" s="254"/>
      <c r="T438" s="255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56" t="s">
        <v>154</v>
      </c>
      <c r="AU438" s="256" t="s">
        <v>84</v>
      </c>
      <c r="AV438" s="15" t="s">
        <v>82</v>
      </c>
      <c r="AW438" s="15" t="s">
        <v>33</v>
      </c>
      <c r="AX438" s="15" t="s">
        <v>74</v>
      </c>
      <c r="AY438" s="256" t="s">
        <v>143</v>
      </c>
    </row>
    <row r="439" s="13" customFormat="1">
      <c r="A439" s="13"/>
      <c r="B439" s="224"/>
      <c r="C439" s="225"/>
      <c r="D439" s="226" t="s">
        <v>154</v>
      </c>
      <c r="E439" s="227" t="s">
        <v>19</v>
      </c>
      <c r="F439" s="228" t="s">
        <v>691</v>
      </c>
      <c r="G439" s="225"/>
      <c r="H439" s="229">
        <v>36.32</v>
      </c>
      <c r="I439" s="230"/>
      <c r="J439" s="225"/>
      <c r="K439" s="225"/>
      <c r="L439" s="231"/>
      <c r="M439" s="232"/>
      <c r="N439" s="233"/>
      <c r="O439" s="233"/>
      <c r="P439" s="233"/>
      <c r="Q439" s="233"/>
      <c r="R439" s="233"/>
      <c r="S439" s="233"/>
      <c r="T439" s="23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5" t="s">
        <v>154</v>
      </c>
      <c r="AU439" s="235" t="s">
        <v>84</v>
      </c>
      <c r="AV439" s="13" t="s">
        <v>84</v>
      </c>
      <c r="AW439" s="13" t="s">
        <v>33</v>
      </c>
      <c r="AX439" s="13" t="s">
        <v>74</v>
      </c>
      <c r="AY439" s="235" t="s">
        <v>143</v>
      </c>
    </row>
    <row r="440" s="15" customFormat="1">
      <c r="A440" s="15"/>
      <c r="B440" s="247"/>
      <c r="C440" s="248"/>
      <c r="D440" s="226" t="s">
        <v>154</v>
      </c>
      <c r="E440" s="249" t="s">
        <v>19</v>
      </c>
      <c r="F440" s="250" t="s">
        <v>692</v>
      </c>
      <c r="G440" s="248"/>
      <c r="H440" s="249" t="s">
        <v>19</v>
      </c>
      <c r="I440" s="251"/>
      <c r="J440" s="248"/>
      <c r="K440" s="248"/>
      <c r="L440" s="252"/>
      <c r="M440" s="253"/>
      <c r="N440" s="254"/>
      <c r="O440" s="254"/>
      <c r="P440" s="254"/>
      <c r="Q440" s="254"/>
      <c r="R440" s="254"/>
      <c r="S440" s="254"/>
      <c r="T440" s="255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56" t="s">
        <v>154</v>
      </c>
      <c r="AU440" s="256" t="s">
        <v>84</v>
      </c>
      <c r="AV440" s="15" t="s">
        <v>82</v>
      </c>
      <c r="AW440" s="15" t="s">
        <v>33</v>
      </c>
      <c r="AX440" s="15" t="s">
        <v>74</v>
      </c>
      <c r="AY440" s="256" t="s">
        <v>143</v>
      </c>
    </row>
    <row r="441" s="13" customFormat="1">
      <c r="A441" s="13"/>
      <c r="B441" s="224"/>
      <c r="C441" s="225"/>
      <c r="D441" s="226" t="s">
        <v>154</v>
      </c>
      <c r="E441" s="227" t="s">
        <v>19</v>
      </c>
      <c r="F441" s="228" t="s">
        <v>693</v>
      </c>
      <c r="G441" s="225"/>
      <c r="H441" s="229">
        <v>541.84000000000003</v>
      </c>
      <c r="I441" s="230"/>
      <c r="J441" s="225"/>
      <c r="K441" s="225"/>
      <c r="L441" s="231"/>
      <c r="M441" s="232"/>
      <c r="N441" s="233"/>
      <c r="O441" s="233"/>
      <c r="P441" s="233"/>
      <c r="Q441" s="233"/>
      <c r="R441" s="233"/>
      <c r="S441" s="233"/>
      <c r="T441" s="234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5" t="s">
        <v>154</v>
      </c>
      <c r="AU441" s="235" t="s">
        <v>84</v>
      </c>
      <c r="AV441" s="13" t="s">
        <v>84</v>
      </c>
      <c r="AW441" s="13" t="s">
        <v>33</v>
      </c>
      <c r="AX441" s="13" t="s">
        <v>74</v>
      </c>
      <c r="AY441" s="235" t="s">
        <v>143</v>
      </c>
    </row>
    <row r="442" s="15" customFormat="1">
      <c r="A442" s="15"/>
      <c r="B442" s="247"/>
      <c r="C442" s="248"/>
      <c r="D442" s="226" t="s">
        <v>154</v>
      </c>
      <c r="E442" s="249" t="s">
        <v>19</v>
      </c>
      <c r="F442" s="250" t="s">
        <v>694</v>
      </c>
      <c r="G442" s="248"/>
      <c r="H442" s="249" t="s">
        <v>19</v>
      </c>
      <c r="I442" s="251"/>
      <c r="J442" s="248"/>
      <c r="K442" s="248"/>
      <c r="L442" s="252"/>
      <c r="M442" s="253"/>
      <c r="N442" s="254"/>
      <c r="O442" s="254"/>
      <c r="P442" s="254"/>
      <c r="Q442" s="254"/>
      <c r="R442" s="254"/>
      <c r="S442" s="254"/>
      <c r="T442" s="255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56" t="s">
        <v>154</v>
      </c>
      <c r="AU442" s="256" t="s">
        <v>84</v>
      </c>
      <c r="AV442" s="15" t="s">
        <v>82</v>
      </c>
      <c r="AW442" s="15" t="s">
        <v>33</v>
      </c>
      <c r="AX442" s="15" t="s">
        <v>74</v>
      </c>
      <c r="AY442" s="256" t="s">
        <v>143</v>
      </c>
    </row>
    <row r="443" s="15" customFormat="1">
      <c r="A443" s="15"/>
      <c r="B443" s="247"/>
      <c r="C443" s="248"/>
      <c r="D443" s="226" t="s">
        <v>154</v>
      </c>
      <c r="E443" s="249" t="s">
        <v>19</v>
      </c>
      <c r="F443" s="250" t="s">
        <v>695</v>
      </c>
      <c r="G443" s="248"/>
      <c r="H443" s="249" t="s">
        <v>19</v>
      </c>
      <c r="I443" s="251"/>
      <c r="J443" s="248"/>
      <c r="K443" s="248"/>
      <c r="L443" s="252"/>
      <c r="M443" s="253"/>
      <c r="N443" s="254"/>
      <c r="O443" s="254"/>
      <c r="P443" s="254"/>
      <c r="Q443" s="254"/>
      <c r="R443" s="254"/>
      <c r="S443" s="254"/>
      <c r="T443" s="255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56" t="s">
        <v>154</v>
      </c>
      <c r="AU443" s="256" t="s">
        <v>84</v>
      </c>
      <c r="AV443" s="15" t="s">
        <v>82</v>
      </c>
      <c r="AW443" s="15" t="s">
        <v>33</v>
      </c>
      <c r="AX443" s="15" t="s">
        <v>74</v>
      </c>
      <c r="AY443" s="256" t="s">
        <v>143</v>
      </c>
    </row>
    <row r="444" s="13" customFormat="1">
      <c r="A444" s="13"/>
      <c r="B444" s="224"/>
      <c r="C444" s="225"/>
      <c r="D444" s="226" t="s">
        <v>154</v>
      </c>
      <c r="E444" s="227" t="s">
        <v>19</v>
      </c>
      <c r="F444" s="228" t="s">
        <v>696</v>
      </c>
      <c r="G444" s="225"/>
      <c r="H444" s="229">
        <v>7.4800000000000004</v>
      </c>
      <c r="I444" s="230"/>
      <c r="J444" s="225"/>
      <c r="K444" s="225"/>
      <c r="L444" s="231"/>
      <c r="M444" s="232"/>
      <c r="N444" s="233"/>
      <c r="O444" s="233"/>
      <c r="P444" s="233"/>
      <c r="Q444" s="233"/>
      <c r="R444" s="233"/>
      <c r="S444" s="233"/>
      <c r="T444" s="23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5" t="s">
        <v>154</v>
      </c>
      <c r="AU444" s="235" t="s">
        <v>84</v>
      </c>
      <c r="AV444" s="13" t="s">
        <v>84</v>
      </c>
      <c r="AW444" s="13" t="s">
        <v>33</v>
      </c>
      <c r="AX444" s="13" t="s">
        <v>74</v>
      </c>
      <c r="AY444" s="235" t="s">
        <v>143</v>
      </c>
    </row>
    <row r="445" s="14" customFormat="1">
      <c r="A445" s="14"/>
      <c r="B445" s="236"/>
      <c r="C445" s="237"/>
      <c r="D445" s="226" t="s">
        <v>154</v>
      </c>
      <c r="E445" s="238" t="s">
        <v>19</v>
      </c>
      <c r="F445" s="239" t="s">
        <v>156</v>
      </c>
      <c r="G445" s="237"/>
      <c r="H445" s="240">
        <v>585.6400000000001</v>
      </c>
      <c r="I445" s="241"/>
      <c r="J445" s="237"/>
      <c r="K445" s="237"/>
      <c r="L445" s="242"/>
      <c r="M445" s="243"/>
      <c r="N445" s="244"/>
      <c r="O445" s="244"/>
      <c r="P445" s="244"/>
      <c r="Q445" s="244"/>
      <c r="R445" s="244"/>
      <c r="S445" s="244"/>
      <c r="T445" s="245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6" t="s">
        <v>154</v>
      </c>
      <c r="AU445" s="246" t="s">
        <v>84</v>
      </c>
      <c r="AV445" s="14" t="s">
        <v>150</v>
      </c>
      <c r="AW445" s="14" t="s">
        <v>33</v>
      </c>
      <c r="AX445" s="14" t="s">
        <v>82</v>
      </c>
      <c r="AY445" s="246" t="s">
        <v>143</v>
      </c>
    </row>
    <row r="446" s="2" customFormat="1" ht="16.5" customHeight="1">
      <c r="A446" s="40"/>
      <c r="B446" s="41"/>
      <c r="C446" s="257" t="s">
        <v>697</v>
      </c>
      <c r="D446" s="257" t="s">
        <v>203</v>
      </c>
      <c r="E446" s="258" t="s">
        <v>698</v>
      </c>
      <c r="F446" s="259" t="s">
        <v>699</v>
      </c>
      <c r="G446" s="260" t="s">
        <v>217</v>
      </c>
      <c r="H446" s="261">
        <v>597.35299999999995</v>
      </c>
      <c r="I446" s="262"/>
      <c r="J446" s="263">
        <f>ROUND(I446*H446,2)</f>
        <v>0</v>
      </c>
      <c r="K446" s="259" t="s">
        <v>167</v>
      </c>
      <c r="L446" s="264"/>
      <c r="M446" s="265" t="s">
        <v>19</v>
      </c>
      <c r="N446" s="266" t="s">
        <v>45</v>
      </c>
      <c r="O446" s="86"/>
      <c r="P446" s="215">
        <f>O446*H446</f>
        <v>0</v>
      </c>
      <c r="Q446" s="215">
        <v>0.0035999999999999999</v>
      </c>
      <c r="R446" s="215">
        <f>Q446*H446</f>
        <v>2.1504707999999999</v>
      </c>
      <c r="S446" s="215">
        <v>0</v>
      </c>
      <c r="T446" s="216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7" t="s">
        <v>356</v>
      </c>
      <c r="AT446" s="217" t="s">
        <v>203</v>
      </c>
      <c r="AU446" s="217" t="s">
        <v>84</v>
      </c>
      <c r="AY446" s="19" t="s">
        <v>143</v>
      </c>
      <c r="BE446" s="218">
        <f>IF(N446="základní",J446,0)</f>
        <v>0</v>
      </c>
      <c r="BF446" s="218">
        <f>IF(N446="snížená",J446,0)</f>
        <v>0</v>
      </c>
      <c r="BG446" s="218">
        <f>IF(N446="zákl. přenesená",J446,0)</f>
        <v>0</v>
      </c>
      <c r="BH446" s="218">
        <f>IF(N446="sníž. přenesená",J446,0)</f>
        <v>0</v>
      </c>
      <c r="BI446" s="218">
        <f>IF(N446="nulová",J446,0)</f>
        <v>0</v>
      </c>
      <c r="BJ446" s="19" t="s">
        <v>82</v>
      </c>
      <c r="BK446" s="218">
        <f>ROUND(I446*H446,2)</f>
        <v>0</v>
      </c>
      <c r="BL446" s="19" t="s">
        <v>237</v>
      </c>
      <c r="BM446" s="217" t="s">
        <v>700</v>
      </c>
    </row>
    <row r="447" s="13" customFormat="1">
      <c r="A447" s="13"/>
      <c r="B447" s="224"/>
      <c r="C447" s="225"/>
      <c r="D447" s="226" t="s">
        <v>154</v>
      </c>
      <c r="E447" s="227" t="s">
        <v>19</v>
      </c>
      <c r="F447" s="228" t="s">
        <v>701</v>
      </c>
      <c r="G447" s="225"/>
      <c r="H447" s="229">
        <v>597.35299999999995</v>
      </c>
      <c r="I447" s="230"/>
      <c r="J447" s="225"/>
      <c r="K447" s="225"/>
      <c r="L447" s="231"/>
      <c r="M447" s="232"/>
      <c r="N447" s="233"/>
      <c r="O447" s="233"/>
      <c r="P447" s="233"/>
      <c r="Q447" s="233"/>
      <c r="R447" s="233"/>
      <c r="S447" s="233"/>
      <c r="T447" s="234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5" t="s">
        <v>154</v>
      </c>
      <c r="AU447" s="235" t="s">
        <v>84</v>
      </c>
      <c r="AV447" s="13" t="s">
        <v>84</v>
      </c>
      <c r="AW447" s="13" t="s">
        <v>33</v>
      </c>
      <c r="AX447" s="13" t="s">
        <v>74</v>
      </c>
      <c r="AY447" s="235" t="s">
        <v>143</v>
      </c>
    </row>
    <row r="448" s="14" customFormat="1">
      <c r="A448" s="14"/>
      <c r="B448" s="236"/>
      <c r="C448" s="237"/>
      <c r="D448" s="226" t="s">
        <v>154</v>
      </c>
      <c r="E448" s="238" t="s">
        <v>19</v>
      </c>
      <c r="F448" s="239" t="s">
        <v>156</v>
      </c>
      <c r="G448" s="237"/>
      <c r="H448" s="240">
        <v>597.35299999999995</v>
      </c>
      <c r="I448" s="241"/>
      <c r="J448" s="237"/>
      <c r="K448" s="237"/>
      <c r="L448" s="242"/>
      <c r="M448" s="243"/>
      <c r="N448" s="244"/>
      <c r="O448" s="244"/>
      <c r="P448" s="244"/>
      <c r="Q448" s="244"/>
      <c r="R448" s="244"/>
      <c r="S448" s="244"/>
      <c r="T448" s="245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6" t="s">
        <v>154</v>
      </c>
      <c r="AU448" s="246" t="s">
        <v>84</v>
      </c>
      <c r="AV448" s="14" t="s">
        <v>150</v>
      </c>
      <c r="AW448" s="14" t="s">
        <v>33</v>
      </c>
      <c r="AX448" s="14" t="s">
        <v>82</v>
      </c>
      <c r="AY448" s="246" t="s">
        <v>143</v>
      </c>
    </row>
    <row r="449" s="2" customFormat="1" ht="24.15" customHeight="1">
      <c r="A449" s="40"/>
      <c r="B449" s="41"/>
      <c r="C449" s="206" t="s">
        <v>702</v>
      </c>
      <c r="D449" s="206" t="s">
        <v>145</v>
      </c>
      <c r="E449" s="207" t="s">
        <v>703</v>
      </c>
      <c r="F449" s="208" t="s">
        <v>704</v>
      </c>
      <c r="G449" s="209" t="s">
        <v>217</v>
      </c>
      <c r="H449" s="210">
        <v>698.37</v>
      </c>
      <c r="I449" s="211"/>
      <c r="J449" s="212">
        <f>ROUND(I449*H449,2)</f>
        <v>0</v>
      </c>
      <c r="K449" s="208" t="s">
        <v>167</v>
      </c>
      <c r="L449" s="46"/>
      <c r="M449" s="213" t="s">
        <v>19</v>
      </c>
      <c r="N449" s="214" t="s">
        <v>45</v>
      </c>
      <c r="O449" s="86"/>
      <c r="P449" s="215">
        <f>O449*H449</f>
        <v>0</v>
      </c>
      <c r="Q449" s="215">
        <v>0</v>
      </c>
      <c r="R449" s="215">
        <f>Q449*H449</f>
        <v>0</v>
      </c>
      <c r="S449" s="215">
        <v>0</v>
      </c>
      <c r="T449" s="216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7" t="s">
        <v>237</v>
      </c>
      <c r="AT449" s="217" t="s">
        <v>145</v>
      </c>
      <c r="AU449" s="217" t="s">
        <v>84</v>
      </c>
      <c r="AY449" s="19" t="s">
        <v>143</v>
      </c>
      <c r="BE449" s="218">
        <f>IF(N449="základní",J449,0)</f>
        <v>0</v>
      </c>
      <c r="BF449" s="218">
        <f>IF(N449="snížená",J449,0)</f>
        <v>0</v>
      </c>
      <c r="BG449" s="218">
        <f>IF(N449="zákl. přenesená",J449,0)</f>
        <v>0</v>
      </c>
      <c r="BH449" s="218">
        <f>IF(N449="sníž. přenesená",J449,0)</f>
        <v>0</v>
      </c>
      <c r="BI449" s="218">
        <f>IF(N449="nulová",J449,0)</f>
        <v>0</v>
      </c>
      <c r="BJ449" s="19" t="s">
        <v>82</v>
      </c>
      <c r="BK449" s="218">
        <f>ROUND(I449*H449,2)</f>
        <v>0</v>
      </c>
      <c r="BL449" s="19" t="s">
        <v>237</v>
      </c>
      <c r="BM449" s="217" t="s">
        <v>705</v>
      </c>
    </row>
    <row r="450" s="2" customFormat="1">
      <c r="A450" s="40"/>
      <c r="B450" s="41"/>
      <c r="C450" s="42"/>
      <c r="D450" s="219" t="s">
        <v>152</v>
      </c>
      <c r="E450" s="42"/>
      <c r="F450" s="220" t="s">
        <v>706</v>
      </c>
      <c r="G450" s="42"/>
      <c r="H450" s="42"/>
      <c r="I450" s="221"/>
      <c r="J450" s="42"/>
      <c r="K450" s="42"/>
      <c r="L450" s="46"/>
      <c r="M450" s="222"/>
      <c r="N450" s="223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152</v>
      </c>
      <c r="AU450" s="19" t="s">
        <v>84</v>
      </c>
    </row>
    <row r="451" s="15" customFormat="1">
      <c r="A451" s="15"/>
      <c r="B451" s="247"/>
      <c r="C451" s="248"/>
      <c r="D451" s="226" t="s">
        <v>154</v>
      </c>
      <c r="E451" s="249" t="s">
        <v>19</v>
      </c>
      <c r="F451" s="250" t="s">
        <v>300</v>
      </c>
      <c r="G451" s="248"/>
      <c r="H451" s="249" t="s">
        <v>19</v>
      </c>
      <c r="I451" s="251"/>
      <c r="J451" s="248"/>
      <c r="K451" s="248"/>
      <c r="L451" s="252"/>
      <c r="M451" s="253"/>
      <c r="N451" s="254"/>
      <c r="O451" s="254"/>
      <c r="P451" s="254"/>
      <c r="Q451" s="254"/>
      <c r="R451" s="254"/>
      <c r="S451" s="254"/>
      <c r="T451" s="255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56" t="s">
        <v>154</v>
      </c>
      <c r="AU451" s="256" t="s">
        <v>84</v>
      </c>
      <c r="AV451" s="15" t="s">
        <v>82</v>
      </c>
      <c r="AW451" s="15" t="s">
        <v>33</v>
      </c>
      <c r="AX451" s="15" t="s">
        <v>74</v>
      </c>
      <c r="AY451" s="256" t="s">
        <v>143</v>
      </c>
    </row>
    <row r="452" s="13" customFormat="1">
      <c r="A452" s="13"/>
      <c r="B452" s="224"/>
      <c r="C452" s="225"/>
      <c r="D452" s="226" t="s">
        <v>154</v>
      </c>
      <c r="E452" s="227" t="s">
        <v>19</v>
      </c>
      <c r="F452" s="228" t="s">
        <v>707</v>
      </c>
      <c r="G452" s="225"/>
      <c r="H452" s="229">
        <v>7.4000000000000004</v>
      </c>
      <c r="I452" s="230"/>
      <c r="J452" s="225"/>
      <c r="K452" s="225"/>
      <c r="L452" s="231"/>
      <c r="M452" s="232"/>
      <c r="N452" s="233"/>
      <c r="O452" s="233"/>
      <c r="P452" s="233"/>
      <c r="Q452" s="233"/>
      <c r="R452" s="233"/>
      <c r="S452" s="233"/>
      <c r="T452" s="234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5" t="s">
        <v>154</v>
      </c>
      <c r="AU452" s="235" t="s">
        <v>84</v>
      </c>
      <c r="AV452" s="13" t="s">
        <v>84</v>
      </c>
      <c r="AW452" s="13" t="s">
        <v>33</v>
      </c>
      <c r="AX452" s="13" t="s">
        <v>74</v>
      </c>
      <c r="AY452" s="235" t="s">
        <v>143</v>
      </c>
    </row>
    <row r="453" s="16" customFormat="1">
      <c r="A453" s="16"/>
      <c r="B453" s="267"/>
      <c r="C453" s="268"/>
      <c r="D453" s="226" t="s">
        <v>154</v>
      </c>
      <c r="E453" s="269" t="s">
        <v>19</v>
      </c>
      <c r="F453" s="270" t="s">
        <v>419</v>
      </c>
      <c r="G453" s="268"/>
      <c r="H453" s="271">
        <v>7.4000000000000004</v>
      </c>
      <c r="I453" s="272"/>
      <c r="J453" s="268"/>
      <c r="K453" s="268"/>
      <c r="L453" s="273"/>
      <c r="M453" s="274"/>
      <c r="N453" s="275"/>
      <c r="O453" s="275"/>
      <c r="P453" s="275"/>
      <c r="Q453" s="275"/>
      <c r="R453" s="275"/>
      <c r="S453" s="275"/>
      <c r="T453" s="276"/>
      <c r="U453" s="16"/>
      <c r="V453" s="16"/>
      <c r="W453" s="16"/>
      <c r="X453" s="16"/>
      <c r="Y453" s="16"/>
      <c r="Z453" s="16"/>
      <c r="AA453" s="16"/>
      <c r="AB453" s="16"/>
      <c r="AC453" s="16"/>
      <c r="AD453" s="16"/>
      <c r="AE453" s="16"/>
      <c r="AT453" s="277" t="s">
        <v>154</v>
      </c>
      <c r="AU453" s="277" t="s">
        <v>84</v>
      </c>
      <c r="AV453" s="16" t="s">
        <v>164</v>
      </c>
      <c r="AW453" s="16" t="s">
        <v>33</v>
      </c>
      <c r="AX453" s="16" t="s">
        <v>74</v>
      </c>
      <c r="AY453" s="277" t="s">
        <v>143</v>
      </c>
    </row>
    <row r="454" s="15" customFormat="1">
      <c r="A454" s="15"/>
      <c r="B454" s="247"/>
      <c r="C454" s="248"/>
      <c r="D454" s="226" t="s">
        <v>154</v>
      </c>
      <c r="E454" s="249" t="s">
        <v>19</v>
      </c>
      <c r="F454" s="250" t="s">
        <v>689</v>
      </c>
      <c r="G454" s="248"/>
      <c r="H454" s="249" t="s">
        <v>19</v>
      </c>
      <c r="I454" s="251"/>
      <c r="J454" s="248"/>
      <c r="K454" s="248"/>
      <c r="L454" s="252"/>
      <c r="M454" s="253"/>
      <c r="N454" s="254"/>
      <c r="O454" s="254"/>
      <c r="P454" s="254"/>
      <c r="Q454" s="254"/>
      <c r="R454" s="254"/>
      <c r="S454" s="254"/>
      <c r="T454" s="255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56" t="s">
        <v>154</v>
      </c>
      <c r="AU454" s="256" t="s">
        <v>84</v>
      </c>
      <c r="AV454" s="15" t="s">
        <v>82</v>
      </c>
      <c r="AW454" s="15" t="s">
        <v>33</v>
      </c>
      <c r="AX454" s="15" t="s">
        <v>74</v>
      </c>
      <c r="AY454" s="256" t="s">
        <v>143</v>
      </c>
    </row>
    <row r="455" s="15" customFormat="1">
      <c r="A455" s="15"/>
      <c r="B455" s="247"/>
      <c r="C455" s="248"/>
      <c r="D455" s="226" t="s">
        <v>154</v>
      </c>
      <c r="E455" s="249" t="s">
        <v>19</v>
      </c>
      <c r="F455" s="250" t="s">
        <v>690</v>
      </c>
      <c r="G455" s="248"/>
      <c r="H455" s="249" t="s">
        <v>19</v>
      </c>
      <c r="I455" s="251"/>
      <c r="J455" s="248"/>
      <c r="K455" s="248"/>
      <c r="L455" s="252"/>
      <c r="M455" s="253"/>
      <c r="N455" s="254"/>
      <c r="O455" s="254"/>
      <c r="P455" s="254"/>
      <c r="Q455" s="254"/>
      <c r="R455" s="254"/>
      <c r="S455" s="254"/>
      <c r="T455" s="255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56" t="s">
        <v>154</v>
      </c>
      <c r="AU455" s="256" t="s">
        <v>84</v>
      </c>
      <c r="AV455" s="15" t="s">
        <v>82</v>
      </c>
      <c r="AW455" s="15" t="s">
        <v>33</v>
      </c>
      <c r="AX455" s="15" t="s">
        <v>74</v>
      </c>
      <c r="AY455" s="256" t="s">
        <v>143</v>
      </c>
    </row>
    <row r="456" s="13" customFormat="1">
      <c r="A456" s="13"/>
      <c r="B456" s="224"/>
      <c r="C456" s="225"/>
      <c r="D456" s="226" t="s">
        <v>154</v>
      </c>
      <c r="E456" s="227" t="s">
        <v>19</v>
      </c>
      <c r="F456" s="228" t="s">
        <v>691</v>
      </c>
      <c r="G456" s="225"/>
      <c r="H456" s="229">
        <v>36.32</v>
      </c>
      <c r="I456" s="230"/>
      <c r="J456" s="225"/>
      <c r="K456" s="225"/>
      <c r="L456" s="231"/>
      <c r="M456" s="232"/>
      <c r="N456" s="233"/>
      <c r="O456" s="233"/>
      <c r="P456" s="233"/>
      <c r="Q456" s="233"/>
      <c r="R456" s="233"/>
      <c r="S456" s="233"/>
      <c r="T456" s="23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5" t="s">
        <v>154</v>
      </c>
      <c r="AU456" s="235" t="s">
        <v>84</v>
      </c>
      <c r="AV456" s="13" t="s">
        <v>84</v>
      </c>
      <c r="AW456" s="13" t="s">
        <v>33</v>
      </c>
      <c r="AX456" s="13" t="s">
        <v>74</v>
      </c>
      <c r="AY456" s="235" t="s">
        <v>143</v>
      </c>
    </row>
    <row r="457" s="15" customFormat="1">
      <c r="A457" s="15"/>
      <c r="B457" s="247"/>
      <c r="C457" s="248"/>
      <c r="D457" s="226" t="s">
        <v>154</v>
      </c>
      <c r="E457" s="249" t="s">
        <v>19</v>
      </c>
      <c r="F457" s="250" t="s">
        <v>692</v>
      </c>
      <c r="G457" s="248"/>
      <c r="H457" s="249" t="s">
        <v>19</v>
      </c>
      <c r="I457" s="251"/>
      <c r="J457" s="248"/>
      <c r="K457" s="248"/>
      <c r="L457" s="252"/>
      <c r="M457" s="253"/>
      <c r="N457" s="254"/>
      <c r="O457" s="254"/>
      <c r="P457" s="254"/>
      <c r="Q457" s="254"/>
      <c r="R457" s="254"/>
      <c r="S457" s="254"/>
      <c r="T457" s="255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56" t="s">
        <v>154</v>
      </c>
      <c r="AU457" s="256" t="s">
        <v>84</v>
      </c>
      <c r="AV457" s="15" t="s">
        <v>82</v>
      </c>
      <c r="AW457" s="15" t="s">
        <v>33</v>
      </c>
      <c r="AX457" s="15" t="s">
        <v>74</v>
      </c>
      <c r="AY457" s="256" t="s">
        <v>143</v>
      </c>
    </row>
    <row r="458" s="13" customFormat="1">
      <c r="A458" s="13"/>
      <c r="B458" s="224"/>
      <c r="C458" s="225"/>
      <c r="D458" s="226" t="s">
        <v>154</v>
      </c>
      <c r="E458" s="227" t="s">
        <v>19</v>
      </c>
      <c r="F458" s="228" t="s">
        <v>693</v>
      </c>
      <c r="G458" s="225"/>
      <c r="H458" s="229">
        <v>541.84000000000003</v>
      </c>
      <c r="I458" s="230"/>
      <c r="J458" s="225"/>
      <c r="K458" s="225"/>
      <c r="L458" s="231"/>
      <c r="M458" s="232"/>
      <c r="N458" s="233"/>
      <c r="O458" s="233"/>
      <c r="P458" s="233"/>
      <c r="Q458" s="233"/>
      <c r="R458" s="233"/>
      <c r="S458" s="233"/>
      <c r="T458" s="234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5" t="s">
        <v>154</v>
      </c>
      <c r="AU458" s="235" t="s">
        <v>84</v>
      </c>
      <c r="AV458" s="13" t="s">
        <v>84</v>
      </c>
      <c r="AW458" s="13" t="s">
        <v>33</v>
      </c>
      <c r="AX458" s="13" t="s">
        <v>74</v>
      </c>
      <c r="AY458" s="235" t="s">
        <v>143</v>
      </c>
    </row>
    <row r="459" s="16" customFormat="1">
      <c r="A459" s="16"/>
      <c r="B459" s="267"/>
      <c r="C459" s="268"/>
      <c r="D459" s="226" t="s">
        <v>154</v>
      </c>
      <c r="E459" s="269" t="s">
        <v>19</v>
      </c>
      <c r="F459" s="270" t="s">
        <v>419</v>
      </c>
      <c r="G459" s="268"/>
      <c r="H459" s="271">
        <v>578.16000000000008</v>
      </c>
      <c r="I459" s="272"/>
      <c r="J459" s="268"/>
      <c r="K459" s="268"/>
      <c r="L459" s="273"/>
      <c r="M459" s="274"/>
      <c r="N459" s="275"/>
      <c r="O459" s="275"/>
      <c r="P459" s="275"/>
      <c r="Q459" s="275"/>
      <c r="R459" s="275"/>
      <c r="S459" s="275"/>
      <c r="T459" s="276"/>
      <c r="U459" s="16"/>
      <c r="V459" s="16"/>
      <c r="W459" s="16"/>
      <c r="X459" s="16"/>
      <c r="Y459" s="16"/>
      <c r="Z459" s="16"/>
      <c r="AA459" s="16"/>
      <c r="AB459" s="16"/>
      <c r="AC459" s="16"/>
      <c r="AD459" s="16"/>
      <c r="AE459" s="16"/>
      <c r="AT459" s="277" t="s">
        <v>154</v>
      </c>
      <c r="AU459" s="277" t="s">
        <v>84</v>
      </c>
      <c r="AV459" s="16" t="s">
        <v>164</v>
      </c>
      <c r="AW459" s="16" t="s">
        <v>33</v>
      </c>
      <c r="AX459" s="16" t="s">
        <v>74</v>
      </c>
      <c r="AY459" s="277" t="s">
        <v>143</v>
      </c>
    </row>
    <row r="460" s="15" customFormat="1">
      <c r="A460" s="15"/>
      <c r="B460" s="247"/>
      <c r="C460" s="248"/>
      <c r="D460" s="226" t="s">
        <v>154</v>
      </c>
      <c r="E460" s="249" t="s">
        <v>19</v>
      </c>
      <c r="F460" s="250" t="s">
        <v>708</v>
      </c>
      <c r="G460" s="248"/>
      <c r="H460" s="249" t="s">
        <v>19</v>
      </c>
      <c r="I460" s="251"/>
      <c r="J460" s="248"/>
      <c r="K460" s="248"/>
      <c r="L460" s="252"/>
      <c r="M460" s="253"/>
      <c r="N460" s="254"/>
      <c r="O460" s="254"/>
      <c r="P460" s="254"/>
      <c r="Q460" s="254"/>
      <c r="R460" s="254"/>
      <c r="S460" s="254"/>
      <c r="T460" s="255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56" t="s">
        <v>154</v>
      </c>
      <c r="AU460" s="256" t="s">
        <v>84</v>
      </c>
      <c r="AV460" s="15" t="s">
        <v>82</v>
      </c>
      <c r="AW460" s="15" t="s">
        <v>33</v>
      </c>
      <c r="AX460" s="15" t="s">
        <v>74</v>
      </c>
      <c r="AY460" s="256" t="s">
        <v>143</v>
      </c>
    </row>
    <row r="461" s="15" customFormat="1">
      <c r="A461" s="15"/>
      <c r="B461" s="247"/>
      <c r="C461" s="248"/>
      <c r="D461" s="226" t="s">
        <v>154</v>
      </c>
      <c r="E461" s="249" t="s">
        <v>19</v>
      </c>
      <c r="F461" s="250" t="s">
        <v>258</v>
      </c>
      <c r="G461" s="248"/>
      <c r="H461" s="249" t="s">
        <v>19</v>
      </c>
      <c r="I461" s="251"/>
      <c r="J461" s="248"/>
      <c r="K461" s="248"/>
      <c r="L461" s="252"/>
      <c r="M461" s="253"/>
      <c r="N461" s="254"/>
      <c r="O461" s="254"/>
      <c r="P461" s="254"/>
      <c r="Q461" s="254"/>
      <c r="R461" s="254"/>
      <c r="S461" s="254"/>
      <c r="T461" s="255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56" t="s">
        <v>154</v>
      </c>
      <c r="AU461" s="256" t="s">
        <v>84</v>
      </c>
      <c r="AV461" s="15" t="s">
        <v>82</v>
      </c>
      <c r="AW461" s="15" t="s">
        <v>33</v>
      </c>
      <c r="AX461" s="15" t="s">
        <v>74</v>
      </c>
      <c r="AY461" s="256" t="s">
        <v>143</v>
      </c>
    </row>
    <row r="462" s="13" customFormat="1">
      <c r="A462" s="13"/>
      <c r="B462" s="224"/>
      <c r="C462" s="225"/>
      <c r="D462" s="226" t="s">
        <v>154</v>
      </c>
      <c r="E462" s="227" t="s">
        <v>19</v>
      </c>
      <c r="F462" s="228" t="s">
        <v>709</v>
      </c>
      <c r="G462" s="225"/>
      <c r="H462" s="229">
        <v>34.469999999999999</v>
      </c>
      <c r="I462" s="230"/>
      <c r="J462" s="225"/>
      <c r="K462" s="225"/>
      <c r="L462" s="231"/>
      <c r="M462" s="232"/>
      <c r="N462" s="233"/>
      <c r="O462" s="233"/>
      <c r="P462" s="233"/>
      <c r="Q462" s="233"/>
      <c r="R462" s="233"/>
      <c r="S462" s="233"/>
      <c r="T462" s="234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5" t="s">
        <v>154</v>
      </c>
      <c r="AU462" s="235" t="s">
        <v>84</v>
      </c>
      <c r="AV462" s="13" t="s">
        <v>84</v>
      </c>
      <c r="AW462" s="13" t="s">
        <v>33</v>
      </c>
      <c r="AX462" s="13" t="s">
        <v>74</v>
      </c>
      <c r="AY462" s="235" t="s">
        <v>143</v>
      </c>
    </row>
    <row r="463" s="15" customFormat="1">
      <c r="A463" s="15"/>
      <c r="B463" s="247"/>
      <c r="C463" s="248"/>
      <c r="D463" s="226" t="s">
        <v>154</v>
      </c>
      <c r="E463" s="249" t="s">
        <v>19</v>
      </c>
      <c r="F463" s="250" t="s">
        <v>260</v>
      </c>
      <c r="G463" s="248"/>
      <c r="H463" s="249" t="s">
        <v>19</v>
      </c>
      <c r="I463" s="251"/>
      <c r="J463" s="248"/>
      <c r="K463" s="248"/>
      <c r="L463" s="252"/>
      <c r="M463" s="253"/>
      <c r="N463" s="254"/>
      <c r="O463" s="254"/>
      <c r="P463" s="254"/>
      <c r="Q463" s="254"/>
      <c r="R463" s="254"/>
      <c r="S463" s="254"/>
      <c r="T463" s="255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56" t="s">
        <v>154</v>
      </c>
      <c r="AU463" s="256" t="s">
        <v>84</v>
      </c>
      <c r="AV463" s="15" t="s">
        <v>82</v>
      </c>
      <c r="AW463" s="15" t="s">
        <v>33</v>
      </c>
      <c r="AX463" s="15" t="s">
        <v>74</v>
      </c>
      <c r="AY463" s="256" t="s">
        <v>143</v>
      </c>
    </row>
    <row r="464" s="13" customFormat="1">
      <c r="A464" s="13"/>
      <c r="B464" s="224"/>
      <c r="C464" s="225"/>
      <c r="D464" s="226" t="s">
        <v>154</v>
      </c>
      <c r="E464" s="227" t="s">
        <v>19</v>
      </c>
      <c r="F464" s="228" t="s">
        <v>710</v>
      </c>
      <c r="G464" s="225"/>
      <c r="H464" s="229">
        <v>3.6400000000000001</v>
      </c>
      <c r="I464" s="230"/>
      <c r="J464" s="225"/>
      <c r="K464" s="225"/>
      <c r="L464" s="231"/>
      <c r="M464" s="232"/>
      <c r="N464" s="233"/>
      <c r="O464" s="233"/>
      <c r="P464" s="233"/>
      <c r="Q464" s="233"/>
      <c r="R464" s="233"/>
      <c r="S464" s="233"/>
      <c r="T464" s="234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5" t="s">
        <v>154</v>
      </c>
      <c r="AU464" s="235" t="s">
        <v>84</v>
      </c>
      <c r="AV464" s="13" t="s">
        <v>84</v>
      </c>
      <c r="AW464" s="13" t="s">
        <v>33</v>
      </c>
      <c r="AX464" s="13" t="s">
        <v>74</v>
      </c>
      <c r="AY464" s="235" t="s">
        <v>143</v>
      </c>
    </row>
    <row r="465" s="16" customFormat="1">
      <c r="A465" s="16"/>
      <c r="B465" s="267"/>
      <c r="C465" s="268"/>
      <c r="D465" s="226" t="s">
        <v>154</v>
      </c>
      <c r="E465" s="269" t="s">
        <v>19</v>
      </c>
      <c r="F465" s="270" t="s">
        <v>419</v>
      </c>
      <c r="G465" s="268"/>
      <c r="H465" s="271">
        <v>38.109999999999999</v>
      </c>
      <c r="I465" s="272"/>
      <c r="J465" s="268"/>
      <c r="K465" s="268"/>
      <c r="L465" s="273"/>
      <c r="M465" s="274"/>
      <c r="N465" s="275"/>
      <c r="O465" s="275"/>
      <c r="P465" s="275"/>
      <c r="Q465" s="275"/>
      <c r="R465" s="275"/>
      <c r="S465" s="275"/>
      <c r="T465" s="276"/>
      <c r="U465" s="16"/>
      <c r="V465" s="16"/>
      <c r="W465" s="16"/>
      <c r="X465" s="16"/>
      <c r="Y465" s="16"/>
      <c r="Z465" s="16"/>
      <c r="AA465" s="16"/>
      <c r="AB465" s="16"/>
      <c r="AC465" s="16"/>
      <c r="AD465" s="16"/>
      <c r="AE465" s="16"/>
      <c r="AT465" s="277" t="s">
        <v>154</v>
      </c>
      <c r="AU465" s="277" t="s">
        <v>84</v>
      </c>
      <c r="AV465" s="16" t="s">
        <v>164</v>
      </c>
      <c r="AW465" s="16" t="s">
        <v>33</v>
      </c>
      <c r="AX465" s="16" t="s">
        <v>74</v>
      </c>
      <c r="AY465" s="277" t="s">
        <v>143</v>
      </c>
    </row>
    <row r="466" s="15" customFormat="1">
      <c r="A466" s="15"/>
      <c r="B466" s="247"/>
      <c r="C466" s="248"/>
      <c r="D466" s="226" t="s">
        <v>154</v>
      </c>
      <c r="E466" s="249" t="s">
        <v>19</v>
      </c>
      <c r="F466" s="250" t="s">
        <v>694</v>
      </c>
      <c r="G466" s="248"/>
      <c r="H466" s="249" t="s">
        <v>19</v>
      </c>
      <c r="I466" s="251"/>
      <c r="J466" s="248"/>
      <c r="K466" s="248"/>
      <c r="L466" s="252"/>
      <c r="M466" s="253"/>
      <c r="N466" s="254"/>
      <c r="O466" s="254"/>
      <c r="P466" s="254"/>
      <c r="Q466" s="254"/>
      <c r="R466" s="254"/>
      <c r="S466" s="254"/>
      <c r="T466" s="255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56" t="s">
        <v>154</v>
      </c>
      <c r="AU466" s="256" t="s">
        <v>84</v>
      </c>
      <c r="AV466" s="15" t="s">
        <v>82</v>
      </c>
      <c r="AW466" s="15" t="s">
        <v>33</v>
      </c>
      <c r="AX466" s="15" t="s">
        <v>74</v>
      </c>
      <c r="AY466" s="256" t="s">
        <v>143</v>
      </c>
    </row>
    <row r="467" s="15" customFormat="1">
      <c r="A467" s="15"/>
      <c r="B467" s="247"/>
      <c r="C467" s="248"/>
      <c r="D467" s="226" t="s">
        <v>154</v>
      </c>
      <c r="E467" s="249" t="s">
        <v>19</v>
      </c>
      <c r="F467" s="250" t="s">
        <v>695</v>
      </c>
      <c r="G467" s="248"/>
      <c r="H467" s="249" t="s">
        <v>19</v>
      </c>
      <c r="I467" s="251"/>
      <c r="J467" s="248"/>
      <c r="K467" s="248"/>
      <c r="L467" s="252"/>
      <c r="M467" s="253"/>
      <c r="N467" s="254"/>
      <c r="O467" s="254"/>
      <c r="P467" s="254"/>
      <c r="Q467" s="254"/>
      <c r="R467" s="254"/>
      <c r="S467" s="254"/>
      <c r="T467" s="255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56" t="s">
        <v>154</v>
      </c>
      <c r="AU467" s="256" t="s">
        <v>84</v>
      </c>
      <c r="AV467" s="15" t="s">
        <v>82</v>
      </c>
      <c r="AW467" s="15" t="s">
        <v>33</v>
      </c>
      <c r="AX467" s="15" t="s">
        <v>74</v>
      </c>
      <c r="AY467" s="256" t="s">
        <v>143</v>
      </c>
    </row>
    <row r="468" s="13" customFormat="1">
      <c r="A468" s="13"/>
      <c r="B468" s="224"/>
      <c r="C468" s="225"/>
      <c r="D468" s="226" t="s">
        <v>154</v>
      </c>
      <c r="E468" s="227" t="s">
        <v>19</v>
      </c>
      <c r="F468" s="228" t="s">
        <v>696</v>
      </c>
      <c r="G468" s="225"/>
      <c r="H468" s="229">
        <v>7.4800000000000004</v>
      </c>
      <c r="I468" s="230"/>
      <c r="J468" s="225"/>
      <c r="K468" s="225"/>
      <c r="L468" s="231"/>
      <c r="M468" s="232"/>
      <c r="N468" s="233"/>
      <c r="O468" s="233"/>
      <c r="P468" s="233"/>
      <c r="Q468" s="233"/>
      <c r="R468" s="233"/>
      <c r="S468" s="233"/>
      <c r="T468" s="234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5" t="s">
        <v>154</v>
      </c>
      <c r="AU468" s="235" t="s">
        <v>84</v>
      </c>
      <c r="AV468" s="13" t="s">
        <v>84</v>
      </c>
      <c r="AW468" s="13" t="s">
        <v>33</v>
      </c>
      <c r="AX468" s="13" t="s">
        <v>74</v>
      </c>
      <c r="AY468" s="235" t="s">
        <v>143</v>
      </c>
    </row>
    <row r="469" s="16" customFormat="1">
      <c r="A469" s="16"/>
      <c r="B469" s="267"/>
      <c r="C469" s="268"/>
      <c r="D469" s="226" t="s">
        <v>154</v>
      </c>
      <c r="E469" s="269" t="s">
        <v>19</v>
      </c>
      <c r="F469" s="270" t="s">
        <v>419</v>
      </c>
      <c r="G469" s="268"/>
      <c r="H469" s="271">
        <v>7.4800000000000004</v>
      </c>
      <c r="I469" s="272"/>
      <c r="J469" s="268"/>
      <c r="K469" s="268"/>
      <c r="L469" s="273"/>
      <c r="M469" s="274"/>
      <c r="N469" s="275"/>
      <c r="O469" s="275"/>
      <c r="P469" s="275"/>
      <c r="Q469" s="275"/>
      <c r="R469" s="275"/>
      <c r="S469" s="275"/>
      <c r="T469" s="276"/>
      <c r="U469" s="16"/>
      <c r="V469" s="16"/>
      <c r="W469" s="16"/>
      <c r="X469" s="16"/>
      <c r="Y469" s="16"/>
      <c r="Z469" s="16"/>
      <c r="AA469" s="16"/>
      <c r="AB469" s="16"/>
      <c r="AC469" s="16"/>
      <c r="AD469" s="16"/>
      <c r="AE469" s="16"/>
      <c r="AT469" s="277" t="s">
        <v>154</v>
      </c>
      <c r="AU469" s="277" t="s">
        <v>84</v>
      </c>
      <c r="AV469" s="16" t="s">
        <v>164</v>
      </c>
      <c r="AW469" s="16" t="s">
        <v>33</v>
      </c>
      <c r="AX469" s="16" t="s">
        <v>74</v>
      </c>
      <c r="AY469" s="277" t="s">
        <v>143</v>
      </c>
    </row>
    <row r="470" s="15" customFormat="1">
      <c r="A470" s="15"/>
      <c r="B470" s="247"/>
      <c r="C470" s="248"/>
      <c r="D470" s="226" t="s">
        <v>154</v>
      </c>
      <c r="E470" s="249" t="s">
        <v>19</v>
      </c>
      <c r="F470" s="250" t="s">
        <v>711</v>
      </c>
      <c r="G470" s="248"/>
      <c r="H470" s="249" t="s">
        <v>19</v>
      </c>
      <c r="I470" s="251"/>
      <c r="J470" s="248"/>
      <c r="K470" s="248"/>
      <c r="L470" s="252"/>
      <c r="M470" s="253"/>
      <c r="N470" s="254"/>
      <c r="O470" s="254"/>
      <c r="P470" s="254"/>
      <c r="Q470" s="254"/>
      <c r="R470" s="254"/>
      <c r="S470" s="254"/>
      <c r="T470" s="255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56" t="s">
        <v>154</v>
      </c>
      <c r="AU470" s="256" t="s">
        <v>84</v>
      </c>
      <c r="AV470" s="15" t="s">
        <v>82</v>
      </c>
      <c r="AW470" s="15" t="s">
        <v>33</v>
      </c>
      <c r="AX470" s="15" t="s">
        <v>74</v>
      </c>
      <c r="AY470" s="256" t="s">
        <v>143</v>
      </c>
    </row>
    <row r="471" s="13" customFormat="1">
      <c r="A471" s="13"/>
      <c r="B471" s="224"/>
      <c r="C471" s="225"/>
      <c r="D471" s="226" t="s">
        <v>154</v>
      </c>
      <c r="E471" s="227" t="s">
        <v>19</v>
      </c>
      <c r="F471" s="228" t="s">
        <v>712</v>
      </c>
      <c r="G471" s="225"/>
      <c r="H471" s="229">
        <v>67.219999999999999</v>
      </c>
      <c r="I471" s="230"/>
      <c r="J471" s="225"/>
      <c r="K471" s="225"/>
      <c r="L471" s="231"/>
      <c r="M471" s="232"/>
      <c r="N471" s="233"/>
      <c r="O471" s="233"/>
      <c r="P471" s="233"/>
      <c r="Q471" s="233"/>
      <c r="R471" s="233"/>
      <c r="S471" s="233"/>
      <c r="T471" s="234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5" t="s">
        <v>154</v>
      </c>
      <c r="AU471" s="235" t="s">
        <v>84</v>
      </c>
      <c r="AV471" s="13" t="s">
        <v>84</v>
      </c>
      <c r="AW471" s="13" t="s">
        <v>33</v>
      </c>
      <c r="AX471" s="13" t="s">
        <v>74</v>
      </c>
      <c r="AY471" s="235" t="s">
        <v>143</v>
      </c>
    </row>
    <row r="472" s="16" customFormat="1">
      <c r="A472" s="16"/>
      <c r="B472" s="267"/>
      <c r="C472" s="268"/>
      <c r="D472" s="226" t="s">
        <v>154</v>
      </c>
      <c r="E472" s="269" t="s">
        <v>19</v>
      </c>
      <c r="F472" s="270" t="s">
        <v>419</v>
      </c>
      <c r="G472" s="268"/>
      <c r="H472" s="271">
        <v>67.219999999999999</v>
      </c>
      <c r="I472" s="272"/>
      <c r="J472" s="268"/>
      <c r="K472" s="268"/>
      <c r="L472" s="273"/>
      <c r="M472" s="274"/>
      <c r="N472" s="275"/>
      <c r="O472" s="275"/>
      <c r="P472" s="275"/>
      <c r="Q472" s="275"/>
      <c r="R472" s="275"/>
      <c r="S472" s="275"/>
      <c r="T472" s="276"/>
      <c r="U472" s="16"/>
      <c r="V472" s="16"/>
      <c r="W472" s="16"/>
      <c r="X472" s="16"/>
      <c r="Y472" s="16"/>
      <c r="Z472" s="16"/>
      <c r="AA472" s="16"/>
      <c r="AB472" s="16"/>
      <c r="AC472" s="16"/>
      <c r="AD472" s="16"/>
      <c r="AE472" s="16"/>
      <c r="AT472" s="277" t="s">
        <v>154</v>
      </c>
      <c r="AU472" s="277" t="s">
        <v>84</v>
      </c>
      <c r="AV472" s="16" t="s">
        <v>164</v>
      </c>
      <c r="AW472" s="16" t="s">
        <v>33</v>
      </c>
      <c r="AX472" s="16" t="s">
        <v>74</v>
      </c>
      <c r="AY472" s="277" t="s">
        <v>143</v>
      </c>
    </row>
    <row r="473" s="14" customFormat="1">
      <c r="A473" s="14"/>
      <c r="B473" s="236"/>
      <c r="C473" s="237"/>
      <c r="D473" s="226" t="s">
        <v>154</v>
      </c>
      <c r="E473" s="238" t="s">
        <v>19</v>
      </c>
      <c r="F473" s="239" t="s">
        <v>156</v>
      </c>
      <c r="G473" s="237"/>
      <c r="H473" s="240">
        <v>698.37000000000012</v>
      </c>
      <c r="I473" s="241"/>
      <c r="J473" s="237"/>
      <c r="K473" s="237"/>
      <c r="L473" s="242"/>
      <c r="M473" s="243"/>
      <c r="N473" s="244"/>
      <c r="O473" s="244"/>
      <c r="P473" s="244"/>
      <c r="Q473" s="244"/>
      <c r="R473" s="244"/>
      <c r="S473" s="244"/>
      <c r="T473" s="245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6" t="s">
        <v>154</v>
      </c>
      <c r="AU473" s="246" t="s">
        <v>84</v>
      </c>
      <c r="AV473" s="14" t="s">
        <v>150</v>
      </c>
      <c r="AW473" s="14" t="s">
        <v>33</v>
      </c>
      <c r="AX473" s="14" t="s">
        <v>82</v>
      </c>
      <c r="AY473" s="246" t="s">
        <v>143</v>
      </c>
    </row>
    <row r="474" s="2" customFormat="1" ht="16.5" customHeight="1">
      <c r="A474" s="40"/>
      <c r="B474" s="41"/>
      <c r="C474" s="257" t="s">
        <v>713</v>
      </c>
      <c r="D474" s="257" t="s">
        <v>203</v>
      </c>
      <c r="E474" s="258" t="s">
        <v>714</v>
      </c>
      <c r="F474" s="259" t="s">
        <v>715</v>
      </c>
      <c r="G474" s="260" t="s">
        <v>217</v>
      </c>
      <c r="H474" s="261">
        <v>704.78899999999999</v>
      </c>
      <c r="I474" s="262"/>
      <c r="J474" s="263">
        <f>ROUND(I474*H474,2)</f>
        <v>0</v>
      </c>
      <c r="K474" s="259" t="s">
        <v>167</v>
      </c>
      <c r="L474" s="264"/>
      <c r="M474" s="265" t="s">
        <v>19</v>
      </c>
      <c r="N474" s="266" t="s">
        <v>45</v>
      </c>
      <c r="O474" s="86"/>
      <c r="P474" s="215">
        <f>O474*H474</f>
        <v>0</v>
      </c>
      <c r="Q474" s="215">
        <v>0.00051999999999999995</v>
      </c>
      <c r="R474" s="215">
        <f>Q474*H474</f>
        <v>0.36649027999999995</v>
      </c>
      <c r="S474" s="215">
        <v>0</v>
      </c>
      <c r="T474" s="216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17" t="s">
        <v>356</v>
      </c>
      <c r="AT474" s="217" t="s">
        <v>203</v>
      </c>
      <c r="AU474" s="217" t="s">
        <v>84</v>
      </c>
      <c r="AY474" s="19" t="s">
        <v>143</v>
      </c>
      <c r="BE474" s="218">
        <f>IF(N474="základní",J474,0)</f>
        <v>0</v>
      </c>
      <c r="BF474" s="218">
        <f>IF(N474="snížená",J474,0)</f>
        <v>0</v>
      </c>
      <c r="BG474" s="218">
        <f>IF(N474="zákl. přenesená",J474,0)</f>
        <v>0</v>
      </c>
      <c r="BH474" s="218">
        <f>IF(N474="sníž. přenesená",J474,0)</f>
        <v>0</v>
      </c>
      <c r="BI474" s="218">
        <f>IF(N474="nulová",J474,0)</f>
        <v>0</v>
      </c>
      <c r="BJ474" s="19" t="s">
        <v>82</v>
      </c>
      <c r="BK474" s="218">
        <f>ROUND(I474*H474,2)</f>
        <v>0</v>
      </c>
      <c r="BL474" s="19" t="s">
        <v>237</v>
      </c>
      <c r="BM474" s="217" t="s">
        <v>716</v>
      </c>
    </row>
    <row r="475" s="15" customFormat="1">
      <c r="A475" s="15"/>
      <c r="B475" s="247"/>
      <c r="C475" s="248"/>
      <c r="D475" s="226" t="s">
        <v>154</v>
      </c>
      <c r="E475" s="249" t="s">
        <v>19</v>
      </c>
      <c r="F475" s="250" t="s">
        <v>689</v>
      </c>
      <c r="G475" s="248"/>
      <c r="H475" s="249" t="s">
        <v>19</v>
      </c>
      <c r="I475" s="251"/>
      <c r="J475" s="248"/>
      <c r="K475" s="248"/>
      <c r="L475" s="252"/>
      <c r="M475" s="253"/>
      <c r="N475" s="254"/>
      <c r="O475" s="254"/>
      <c r="P475" s="254"/>
      <c r="Q475" s="254"/>
      <c r="R475" s="254"/>
      <c r="S475" s="254"/>
      <c r="T475" s="255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56" t="s">
        <v>154</v>
      </c>
      <c r="AU475" s="256" t="s">
        <v>84</v>
      </c>
      <c r="AV475" s="15" t="s">
        <v>82</v>
      </c>
      <c r="AW475" s="15" t="s">
        <v>33</v>
      </c>
      <c r="AX475" s="15" t="s">
        <v>74</v>
      </c>
      <c r="AY475" s="256" t="s">
        <v>143</v>
      </c>
    </row>
    <row r="476" s="15" customFormat="1">
      <c r="A476" s="15"/>
      <c r="B476" s="247"/>
      <c r="C476" s="248"/>
      <c r="D476" s="226" t="s">
        <v>154</v>
      </c>
      <c r="E476" s="249" t="s">
        <v>19</v>
      </c>
      <c r="F476" s="250" t="s">
        <v>690</v>
      </c>
      <c r="G476" s="248"/>
      <c r="H476" s="249" t="s">
        <v>19</v>
      </c>
      <c r="I476" s="251"/>
      <c r="J476" s="248"/>
      <c r="K476" s="248"/>
      <c r="L476" s="252"/>
      <c r="M476" s="253"/>
      <c r="N476" s="254"/>
      <c r="O476" s="254"/>
      <c r="P476" s="254"/>
      <c r="Q476" s="254"/>
      <c r="R476" s="254"/>
      <c r="S476" s="254"/>
      <c r="T476" s="255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56" t="s">
        <v>154</v>
      </c>
      <c r="AU476" s="256" t="s">
        <v>84</v>
      </c>
      <c r="AV476" s="15" t="s">
        <v>82</v>
      </c>
      <c r="AW476" s="15" t="s">
        <v>33</v>
      </c>
      <c r="AX476" s="15" t="s">
        <v>74</v>
      </c>
      <c r="AY476" s="256" t="s">
        <v>143</v>
      </c>
    </row>
    <row r="477" s="13" customFormat="1">
      <c r="A477" s="13"/>
      <c r="B477" s="224"/>
      <c r="C477" s="225"/>
      <c r="D477" s="226" t="s">
        <v>154</v>
      </c>
      <c r="E477" s="227" t="s">
        <v>19</v>
      </c>
      <c r="F477" s="228" t="s">
        <v>691</v>
      </c>
      <c r="G477" s="225"/>
      <c r="H477" s="229">
        <v>36.32</v>
      </c>
      <c r="I477" s="230"/>
      <c r="J477" s="225"/>
      <c r="K477" s="225"/>
      <c r="L477" s="231"/>
      <c r="M477" s="232"/>
      <c r="N477" s="233"/>
      <c r="O477" s="233"/>
      <c r="P477" s="233"/>
      <c r="Q477" s="233"/>
      <c r="R477" s="233"/>
      <c r="S477" s="233"/>
      <c r="T477" s="234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5" t="s">
        <v>154</v>
      </c>
      <c r="AU477" s="235" t="s">
        <v>84</v>
      </c>
      <c r="AV477" s="13" t="s">
        <v>84</v>
      </c>
      <c r="AW477" s="13" t="s">
        <v>33</v>
      </c>
      <c r="AX477" s="13" t="s">
        <v>74</v>
      </c>
      <c r="AY477" s="235" t="s">
        <v>143</v>
      </c>
    </row>
    <row r="478" s="15" customFormat="1">
      <c r="A478" s="15"/>
      <c r="B478" s="247"/>
      <c r="C478" s="248"/>
      <c r="D478" s="226" t="s">
        <v>154</v>
      </c>
      <c r="E478" s="249" t="s">
        <v>19</v>
      </c>
      <c r="F478" s="250" t="s">
        <v>692</v>
      </c>
      <c r="G478" s="248"/>
      <c r="H478" s="249" t="s">
        <v>19</v>
      </c>
      <c r="I478" s="251"/>
      <c r="J478" s="248"/>
      <c r="K478" s="248"/>
      <c r="L478" s="252"/>
      <c r="M478" s="253"/>
      <c r="N478" s="254"/>
      <c r="O478" s="254"/>
      <c r="P478" s="254"/>
      <c r="Q478" s="254"/>
      <c r="R478" s="254"/>
      <c r="S478" s="254"/>
      <c r="T478" s="255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56" t="s">
        <v>154</v>
      </c>
      <c r="AU478" s="256" t="s">
        <v>84</v>
      </c>
      <c r="AV478" s="15" t="s">
        <v>82</v>
      </c>
      <c r="AW478" s="15" t="s">
        <v>33</v>
      </c>
      <c r="AX478" s="15" t="s">
        <v>74</v>
      </c>
      <c r="AY478" s="256" t="s">
        <v>143</v>
      </c>
    </row>
    <row r="479" s="13" customFormat="1">
      <c r="A479" s="13"/>
      <c r="B479" s="224"/>
      <c r="C479" s="225"/>
      <c r="D479" s="226" t="s">
        <v>154</v>
      </c>
      <c r="E479" s="227" t="s">
        <v>19</v>
      </c>
      <c r="F479" s="228" t="s">
        <v>693</v>
      </c>
      <c r="G479" s="225"/>
      <c r="H479" s="229">
        <v>541.84000000000003</v>
      </c>
      <c r="I479" s="230"/>
      <c r="J479" s="225"/>
      <c r="K479" s="225"/>
      <c r="L479" s="231"/>
      <c r="M479" s="232"/>
      <c r="N479" s="233"/>
      <c r="O479" s="233"/>
      <c r="P479" s="233"/>
      <c r="Q479" s="233"/>
      <c r="R479" s="233"/>
      <c r="S479" s="233"/>
      <c r="T479" s="234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5" t="s">
        <v>154</v>
      </c>
      <c r="AU479" s="235" t="s">
        <v>84</v>
      </c>
      <c r="AV479" s="13" t="s">
        <v>84</v>
      </c>
      <c r="AW479" s="13" t="s">
        <v>33</v>
      </c>
      <c r="AX479" s="13" t="s">
        <v>74</v>
      </c>
      <c r="AY479" s="235" t="s">
        <v>143</v>
      </c>
    </row>
    <row r="480" s="16" customFormat="1">
      <c r="A480" s="16"/>
      <c r="B480" s="267"/>
      <c r="C480" s="268"/>
      <c r="D480" s="226" t="s">
        <v>154</v>
      </c>
      <c r="E480" s="269" t="s">
        <v>19</v>
      </c>
      <c r="F480" s="270" t="s">
        <v>419</v>
      </c>
      <c r="G480" s="268"/>
      <c r="H480" s="271">
        <v>578.16000000000008</v>
      </c>
      <c r="I480" s="272"/>
      <c r="J480" s="268"/>
      <c r="K480" s="268"/>
      <c r="L480" s="273"/>
      <c r="M480" s="274"/>
      <c r="N480" s="275"/>
      <c r="O480" s="275"/>
      <c r="P480" s="275"/>
      <c r="Q480" s="275"/>
      <c r="R480" s="275"/>
      <c r="S480" s="275"/>
      <c r="T480" s="276"/>
      <c r="U480" s="16"/>
      <c r="V480" s="16"/>
      <c r="W480" s="16"/>
      <c r="X480" s="16"/>
      <c r="Y480" s="16"/>
      <c r="Z480" s="16"/>
      <c r="AA480" s="16"/>
      <c r="AB480" s="16"/>
      <c r="AC480" s="16"/>
      <c r="AD480" s="16"/>
      <c r="AE480" s="16"/>
      <c r="AT480" s="277" t="s">
        <v>154</v>
      </c>
      <c r="AU480" s="277" t="s">
        <v>84</v>
      </c>
      <c r="AV480" s="16" t="s">
        <v>164</v>
      </c>
      <c r="AW480" s="16" t="s">
        <v>33</v>
      </c>
      <c r="AX480" s="16" t="s">
        <v>74</v>
      </c>
      <c r="AY480" s="277" t="s">
        <v>143</v>
      </c>
    </row>
    <row r="481" s="15" customFormat="1">
      <c r="A481" s="15"/>
      <c r="B481" s="247"/>
      <c r="C481" s="248"/>
      <c r="D481" s="226" t="s">
        <v>154</v>
      </c>
      <c r="E481" s="249" t="s">
        <v>19</v>
      </c>
      <c r="F481" s="250" t="s">
        <v>708</v>
      </c>
      <c r="G481" s="248"/>
      <c r="H481" s="249" t="s">
        <v>19</v>
      </c>
      <c r="I481" s="251"/>
      <c r="J481" s="248"/>
      <c r="K481" s="248"/>
      <c r="L481" s="252"/>
      <c r="M481" s="253"/>
      <c r="N481" s="254"/>
      <c r="O481" s="254"/>
      <c r="P481" s="254"/>
      <c r="Q481" s="254"/>
      <c r="R481" s="254"/>
      <c r="S481" s="254"/>
      <c r="T481" s="255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56" t="s">
        <v>154</v>
      </c>
      <c r="AU481" s="256" t="s">
        <v>84</v>
      </c>
      <c r="AV481" s="15" t="s">
        <v>82</v>
      </c>
      <c r="AW481" s="15" t="s">
        <v>33</v>
      </c>
      <c r="AX481" s="15" t="s">
        <v>74</v>
      </c>
      <c r="AY481" s="256" t="s">
        <v>143</v>
      </c>
    </row>
    <row r="482" s="15" customFormat="1">
      <c r="A482" s="15"/>
      <c r="B482" s="247"/>
      <c r="C482" s="248"/>
      <c r="D482" s="226" t="s">
        <v>154</v>
      </c>
      <c r="E482" s="249" t="s">
        <v>19</v>
      </c>
      <c r="F482" s="250" t="s">
        <v>258</v>
      </c>
      <c r="G482" s="248"/>
      <c r="H482" s="249" t="s">
        <v>19</v>
      </c>
      <c r="I482" s="251"/>
      <c r="J482" s="248"/>
      <c r="K482" s="248"/>
      <c r="L482" s="252"/>
      <c r="M482" s="253"/>
      <c r="N482" s="254"/>
      <c r="O482" s="254"/>
      <c r="P482" s="254"/>
      <c r="Q482" s="254"/>
      <c r="R482" s="254"/>
      <c r="S482" s="254"/>
      <c r="T482" s="255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56" t="s">
        <v>154</v>
      </c>
      <c r="AU482" s="256" t="s">
        <v>84</v>
      </c>
      <c r="AV482" s="15" t="s">
        <v>82</v>
      </c>
      <c r="AW482" s="15" t="s">
        <v>33</v>
      </c>
      <c r="AX482" s="15" t="s">
        <v>74</v>
      </c>
      <c r="AY482" s="256" t="s">
        <v>143</v>
      </c>
    </row>
    <row r="483" s="13" customFormat="1">
      <c r="A483" s="13"/>
      <c r="B483" s="224"/>
      <c r="C483" s="225"/>
      <c r="D483" s="226" t="s">
        <v>154</v>
      </c>
      <c r="E483" s="227" t="s">
        <v>19</v>
      </c>
      <c r="F483" s="228" t="s">
        <v>709</v>
      </c>
      <c r="G483" s="225"/>
      <c r="H483" s="229">
        <v>34.469999999999999</v>
      </c>
      <c r="I483" s="230"/>
      <c r="J483" s="225"/>
      <c r="K483" s="225"/>
      <c r="L483" s="231"/>
      <c r="M483" s="232"/>
      <c r="N483" s="233"/>
      <c r="O483" s="233"/>
      <c r="P483" s="233"/>
      <c r="Q483" s="233"/>
      <c r="R483" s="233"/>
      <c r="S483" s="233"/>
      <c r="T483" s="234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5" t="s">
        <v>154</v>
      </c>
      <c r="AU483" s="235" t="s">
        <v>84</v>
      </c>
      <c r="AV483" s="13" t="s">
        <v>84</v>
      </c>
      <c r="AW483" s="13" t="s">
        <v>33</v>
      </c>
      <c r="AX483" s="13" t="s">
        <v>74</v>
      </c>
      <c r="AY483" s="235" t="s">
        <v>143</v>
      </c>
    </row>
    <row r="484" s="15" customFormat="1">
      <c r="A484" s="15"/>
      <c r="B484" s="247"/>
      <c r="C484" s="248"/>
      <c r="D484" s="226" t="s">
        <v>154</v>
      </c>
      <c r="E484" s="249" t="s">
        <v>19</v>
      </c>
      <c r="F484" s="250" t="s">
        <v>260</v>
      </c>
      <c r="G484" s="248"/>
      <c r="H484" s="249" t="s">
        <v>19</v>
      </c>
      <c r="I484" s="251"/>
      <c r="J484" s="248"/>
      <c r="K484" s="248"/>
      <c r="L484" s="252"/>
      <c r="M484" s="253"/>
      <c r="N484" s="254"/>
      <c r="O484" s="254"/>
      <c r="P484" s="254"/>
      <c r="Q484" s="254"/>
      <c r="R484" s="254"/>
      <c r="S484" s="254"/>
      <c r="T484" s="255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56" t="s">
        <v>154</v>
      </c>
      <c r="AU484" s="256" t="s">
        <v>84</v>
      </c>
      <c r="AV484" s="15" t="s">
        <v>82</v>
      </c>
      <c r="AW484" s="15" t="s">
        <v>33</v>
      </c>
      <c r="AX484" s="15" t="s">
        <v>74</v>
      </c>
      <c r="AY484" s="256" t="s">
        <v>143</v>
      </c>
    </row>
    <row r="485" s="13" customFormat="1">
      <c r="A485" s="13"/>
      <c r="B485" s="224"/>
      <c r="C485" s="225"/>
      <c r="D485" s="226" t="s">
        <v>154</v>
      </c>
      <c r="E485" s="227" t="s">
        <v>19</v>
      </c>
      <c r="F485" s="228" t="s">
        <v>710</v>
      </c>
      <c r="G485" s="225"/>
      <c r="H485" s="229">
        <v>3.6400000000000001</v>
      </c>
      <c r="I485" s="230"/>
      <c r="J485" s="225"/>
      <c r="K485" s="225"/>
      <c r="L485" s="231"/>
      <c r="M485" s="232"/>
      <c r="N485" s="233"/>
      <c r="O485" s="233"/>
      <c r="P485" s="233"/>
      <c r="Q485" s="233"/>
      <c r="R485" s="233"/>
      <c r="S485" s="233"/>
      <c r="T485" s="234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5" t="s">
        <v>154</v>
      </c>
      <c r="AU485" s="235" t="s">
        <v>84</v>
      </c>
      <c r="AV485" s="13" t="s">
        <v>84</v>
      </c>
      <c r="AW485" s="13" t="s">
        <v>33</v>
      </c>
      <c r="AX485" s="13" t="s">
        <v>74</v>
      </c>
      <c r="AY485" s="235" t="s">
        <v>143</v>
      </c>
    </row>
    <row r="486" s="16" customFormat="1">
      <c r="A486" s="16"/>
      <c r="B486" s="267"/>
      <c r="C486" s="268"/>
      <c r="D486" s="226" t="s">
        <v>154</v>
      </c>
      <c r="E486" s="269" t="s">
        <v>19</v>
      </c>
      <c r="F486" s="270" t="s">
        <v>419</v>
      </c>
      <c r="G486" s="268"/>
      <c r="H486" s="271">
        <v>38.109999999999999</v>
      </c>
      <c r="I486" s="272"/>
      <c r="J486" s="268"/>
      <c r="K486" s="268"/>
      <c r="L486" s="273"/>
      <c r="M486" s="274"/>
      <c r="N486" s="275"/>
      <c r="O486" s="275"/>
      <c r="P486" s="275"/>
      <c r="Q486" s="275"/>
      <c r="R486" s="275"/>
      <c r="S486" s="275"/>
      <c r="T486" s="276"/>
      <c r="U486" s="16"/>
      <c r="V486" s="16"/>
      <c r="W486" s="16"/>
      <c r="X486" s="16"/>
      <c r="Y486" s="16"/>
      <c r="Z486" s="16"/>
      <c r="AA486" s="16"/>
      <c r="AB486" s="16"/>
      <c r="AC486" s="16"/>
      <c r="AD486" s="16"/>
      <c r="AE486" s="16"/>
      <c r="AT486" s="277" t="s">
        <v>154</v>
      </c>
      <c r="AU486" s="277" t="s">
        <v>84</v>
      </c>
      <c r="AV486" s="16" t="s">
        <v>164</v>
      </c>
      <c r="AW486" s="16" t="s">
        <v>33</v>
      </c>
      <c r="AX486" s="16" t="s">
        <v>74</v>
      </c>
      <c r="AY486" s="277" t="s">
        <v>143</v>
      </c>
    </row>
    <row r="487" s="15" customFormat="1">
      <c r="A487" s="15"/>
      <c r="B487" s="247"/>
      <c r="C487" s="248"/>
      <c r="D487" s="226" t="s">
        <v>154</v>
      </c>
      <c r="E487" s="249" t="s">
        <v>19</v>
      </c>
      <c r="F487" s="250" t="s">
        <v>694</v>
      </c>
      <c r="G487" s="248"/>
      <c r="H487" s="249" t="s">
        <v>19</v>
      </c>
      <c r="I487" s="251"/>
      <c r="J487" s="248"/>
      <c r="K487" s="248"/>
      <c r="L487" s="252"/>
      <c r="M487" s="253"/>
      <c r="N487" s="254"/>
      <c r="O487" s="254"/>
      <c r="P487" s="254"/>
      <c r="Q487" s="254"/>
      <c r="R487" s="254"/>
      <c r="S487" s="254"/>
      <c r="T487" s="255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56" t="s">
        <v>154</v>
      </c>
      <c r="AU487" s="256" t="s">
        <v>84</v>
      </c>
      <c r="AV487" s="15" t="s">
        <v>82</v>
      </c>
      <c r="AW487" s="15" t="s">
        <v>33</v>
      </c>
      <c r="AX487" s="15" t="s">
        <v>74</v>
      </c>
      <c r="AY487" s="256" t="s">
        <v>143</v>
      </c>
    </row>
    <row r="488" s="15" customFormat="1">
      <c r="A488" s="15"/>
      <c r="B488" s="247"/>
      <c r="C488" s="248"/>
      <c r="D488" s="226" t="s">
        <v>154</v>
      </c>
      <c r="E488" s="249" t="s">
        <v>19</v>
      </c>
      <c r="F488" s="250" t="s">
        <v>695</v>
      </c>
      <c r="G488" s="248"/>
      <c r="H488" s="249" t="s">
        <v>19</v>
      </c>
      <c r="I488" s="251"/>
      <c r="J488" s="248"/>
      <c r="K488" s="248"/>
      <c r="L488" s="252"/>
      <c r="M488" s="253"/>
      <c r="N488" s="254"/>
      <c r="O488" s="254"/>
      <c r="P488" s="254"/>
      <c r="Q488" s="254"/>
      <c r="R488" s="254"/>
      <c r="S488" s="254"/>
      <c r="T488" s="255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56" t="s">
        <v>154</v>
      </c>
      <c r="AU488" s="256" t="s">
        <v>84</v>
      </c>
      <c r="AV488" s="15" t="s">
        <v>82</v>
      </c>
      <c r="AW488" s="15" t="s">
        <v>33</v>
      </c>
      <c r="AX488" s="15" t="s">
        <v>74</v>
      </c>
      <c r="AY488" s="256" t="s">
        <v>143</v>
      </c>
    </row>
    <row r="489" s="13" customFormat="1">
      <c r="A489" s="13"/>
      <c r="B489" s="224"/>
      <c r="C489" s="225"/>
      <c r="D489" s="226" t="s">
        <v>154</v>
      </c>
      <c r="E489" s="227" t="s">
        <v>19</v>
      </c>
      <c r="F489" s="228" t="s">
        <v>696</v>
      </c>
      <c r="G489" s="225"/>
      <c r="H489" s="229">
        <v>7.4800000000000004</v>
      </c>
      <c r="I489" s="230"/>
      <c r="J489" s="225"/>
      <c r="K489" s="225"/>
      <c r="L489" s="231"/>
      <c r="M489" s="232"/>
      <c r="N489" s="233"/>
      <c r="O489" s="233"/>
      <c r="P489" s="233"/>
      <c r="Q489" s="233"/>
      <c r="R489" s="233"/>
      <c r="S489" s="233"/>
      <c r="T489" s="234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5" t="s">
        <v>154</v>
      </c>
      <c r="AU489" s="235" t="s">
        <v>84</v>
      </c>
      <c r="AV489" s="13" t="s">
        <v>84</v>
      </c>
      <c r="AW489" s="13" t="s">
        <v>33</v>
      </c>
      <c r="AX489" s="13" t="s">
        <v>74</v>
      </c>
      <c r="AY489" s="235" t="s">
        <v>143</v>
      </c>
    </row>
    <row r="490" s="16" customFormat="1">
      <c r="A490" s="16"/>
      <c r="B490" s="267"/>
      <c r="C490" s="268"/>
      <c r="D490" s="226" t="s">
        <v>154</v>
      </c>
      <c r="E490" s="269" t="s">
        <v>19</v>
      </c>
      <c r="F490" s="270" t="s">
        <v>419</v>
      </c>
      <c r="G490" s="268"/>
      <c r="H490" s="271">
        <v>7.4800000000000004</v>
      </c>
      <c r="I490" s="272"/>
      <c r="J490" s="268"/>
      <c r="K490" s="268"/>
      <c r="L490" s="273"/>
      <c r="M490" s="274"/>
      <c r="N490" s="275"/>
      <c r="O490" s="275"/>
      <c r="P490" s="275"/>
      <c r="Q490" s="275"/>
      <c r="R490" s="275"/>
      <c r="S490" s="275"/>
      <c r="T490" s="276"/>
      <c r="U490" s="16"/>
      <c r="V490" s="16"/>
      <c r="W490" s="16"/>
      <c r="X490" s="16"/>
      <c r="Y490" s="16"/>
      <c r="Z490" s="16"/>
      <c r="AA490" s="16"/>
      <c r="AB490" s="16"/>
      <c r="AC490" s="16"/>
      <c r="AD490" s="16"/>
      <c r="AE490" s="16"/>
      <c r="AT490" s="277" t="s">
        <v>154</v>
      </c>
      <c r="AU490" s="277" t="s">
        <v>84</v>
      </c>
      <c r="AV490" s="16" t="s">
        <v>164</v>
      </c>
      <c r="AW490" s="16" t="s">
        <v>33</v>
      </c>
      <c r="AX490" s="16" t="s">
        <v>74</v>
      </c>
      <c r="AY490" s="277" t="s">
        <v>143</v>
      </c>
    </row>
    <row r="491" s="15" customFormat="1">
      <c r="A491" s="15"/>
      <c r="B491" s="247"/>
      <c r="C491" s="248"/>
      <c r="D491" s="226" t="s">
        <v>154</v>
      </c>
      <c r="E491" s="249" t="s">
        <v>19</v>
      </c>
      <c r="F491" s="250" t="s">
        <v>711</v>
      </c>
      <c r="G491" s="248"/>
      <c r="H491" s="249" t="s">
        <v>19</v>
      </c>
      <c r="I491" s="251"/>
      <c r="J491" s="248"/>
      <c r="K491" s="248"/>
      <c r="L491" s="252"/>
      <c r="M491" s="253"/>
      <c r="N491" s="254"/>
      <c r="O491" s="254"/>
      <c r="P491" s="254"/>
      <c r="Q491" s="254"/>
      <c r="R491" s="254"/>
      <c r="S491" s="254"/>
      <c r="T491" s="255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56" t="s">
        <v>154</v>
      </c>
      <c r="AU491" s="256" t="s">
        <v>84</v>
      </c>
      <c r="AV491" s="15" t="s">
        <v>82</v>
      </c>
      <c r="AW491" s="15" t="s">
        <v>33</v>
      </c>
      <c r="AX491" s="15" t="s">
        <v>74</v>
      </c>
      <c r="AY491" s="256" t="s">
        <v>143</v>
      </c>
    </row>
    <row r="492" s="13" customFormat="1">
      <c r="A492" s="13"/>
      <c r="B492" s="224"/>
      <c r="C492" s="225"/>
      <c r="D492" s="226" t="s">
        <v>154</v>
      </c>
      <c r="E492" s="227" t="s">
        <v>19</v>
      </c>
      <c r="F492" s="228" t="s">
        <v>712</v>
      </c>
      <c r="G492" s="225"/>
      <c r="H492" s="229">
        <v>67.219999999999999</v>
      </c>
      <c r="I492" s="230"/>
      <c r="J492" s="225"/>
      <c r="K492" s="225"/>
      <c r="L492" s="231"/>
      <c r="M492" s="232"/>
      <c r="N492" s="233"/>
      <c r="O492" s="233"/>
      <c r="P492" s="233"/>
      <c r="Q492" s="233"/>
      <c r="R492" s="233"/>
      <c r="S492" s="233"/>
      <c r="T492" s="234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5" t="s">
        <v>154</v>
      </c>
      <c r="AU492" s="235" t="s">
        <v>84</v>
      </c>
      <c r="AV492" s="13" t="s">
        <v>84</v>
      </c>
      <c r="AW492" s="13" t="s">
        <v>33</v>
      </c>
      <c r="AX492" s="13" t="s">
        <v>74</v>
      </c>
      <c r="AY492" s="235" t="s">
        <v>143</v>
      </c>
    </row>
    <row r="493" s="16" customFormat="1">
      <c r="A493" s="16"/>
      <c r="B493" s="267"/>
      <c r="C493" s="268"/>
      <c r="D493" s="226" t="s">
        <v>154</v>
      </c>
      <c r="E493" s="269" t="s">
        <v>19</v>
      </c>
      <c r="F493" s="270" t="s">
        <v>419</v>
      </c>
      <c r="G493" s="268"/>
      <c r="H493" s="271">
        <v>67.219999999999999</v>
      </c>
      <c r="I493" s="272"/>
      <c r="J493" s="268"/>
      <c r="K493" s="268"/>
      <c r="L493" s="273"/>
      <c r="M493" s="274"/>
      <c r="N493" s="275"/>
      <c r="O493" s="275"/>
      <c r="P493" s="275"/>
      <c r="Q493" s="275"/>
      <c r="R493" s="275"/>
      <c r="S493" s="275"/>
      <c r="T493" s="276"/>
      <c r="U493" s="16"/>
      <c r="V493" s="16"/>
      <c r="W493" s="16"/>
      <c r="X493" s="16"/>
      <c r="Y493" s="16"/>
      <c r="Z493" s="16"/>
      <c r="AA493" s="16"/>
      <c r="AB493" s="16"/>
      <c r="AC493" s="16"/>
      <c r="AD493" s="16"/>
      <c r="AE493" s="16"/>
      <c r="AT493" s="277" t="s">
        <v>154</v>
      </c>
      <c r="AU493" s="277" t="s">
        <v>84</v>
      </c>
      <c r="AV493" s="16" t="s">
        <v>164</v>
      </c>
      <c r="AW493" s="16" t="s">
        <v>33</v>
      </c>
      <c r="AX493" s="16" t="s">
        <v>74</v>
      </c>
      <c r="AY493" s="277" t="s">
        <v>143</v>
      </c>
    </row>
    <row r="494" s="14" customFormat="1">
      <c r="A494" s="14"/>
      <c r="B494" s="236"/>
      <c r="C494" s="237"/>
      <c r="D494" s="226" t="s">
        <v>154</v>
      </c>
      <c r="E494" s="238" t="s">
        <v>19</v>
      </c>
      <c r="F494" s="239" t="s">
        <v>156</v>
      </c>
      <c r="G494" s="237"/>
      <c r="H494" s="240">
        <v>690.97000000000014</v>
      </c>
      <c r="I494" s="241"/>
      <c r="J494" s="237"/>
      <c r="K494" s="237"/>
      <c r="L494" s="242"/>
      <c r="M494" s="243"/>
      <c r="N494" s="244"/>
      <c r="O494" s="244"/>
      <c r="P494" s="244"/>
      <c r="Q494" s="244"/>
      <c r="R494" s="244"/>
      <c r="S494" s="244"/>
      <c r="T494" s="245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6" t="s">
        <v>154</v>
      </c>
      <c r="AU494" s="246" t="s">
        <v>84</v>
      </c>
      <c r="AV494" s="14" t="s">
        <v>150</v>
      </c>
      <c r="AW494" s="14" t="s">
        <v>33</v>
      </c>
      <c r="AX494" s="14" t="s">
        <v>74</v>
      </c>
      <c r="AY494" s="246" t="s">
        <v>143</v>
      </c>
    </row>
    <row r="495" s="13" customFormat="1">
      <c r="A495" s="13"/>
      <c r="B495" s="224"/>
      <c r="C495" s="225"/>
      <c r="D495" s="226" t="s">
        <v>154</v>
      </c>
      <c r="E495" s="227" t="s">
        <v>19</v>
      </c>
      <c r="F495" s="228" t="s">
        <v>717</v>
      </c>
      <c r="G495" s="225"/>
      <c r="H495" s="229">
        <v>704.78899999999999</v>
      </c>
      <c r="I495" s="230"/>
      <c r="J495" s="225"/>
      <c r="K495" s="225"/>
      <c r="L495" s="231"/>
      <c r="M495" s="232"/>
      <c r="N495" s="233"/>
      <c r="O495" s="233"/>
      <c r="P495" s="233"/>
      <c r="Q495" s="233"/>
      <c r="R495" s="233"/>
      <c r="S495" s="233"/>
      <c r="T495" s="23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5" t="s">
        <v>154</v>
      </c>
      <c r="AU495" s="235" t="s">
        <v>84</v>
      </c>
      <c r="AV495" s="13" t="s">
        <v>84</v>
      </c>
      <c r="AW495" s="13" t="s">
        <v>33</v>
      </c>
      <c r="AX495" s="13" t="s">
        <v>74</v>
      </c>
      <c r="AY495" s="235" t="s">
        <v>143</v>
      </c>
    </row>
    <row r="496" s="14" customFormat="1">
      <c r="A496" s="14"/>
      <c r="B496" s="236"/>
      <c r="C496" s="237"/>
      <c r="D496" s="226" t="s">
        <v>154</v>
      </c>
      <c r="E496" s="238" t="s">
        <v>19</v>
      </c>
      <c r="F496" s="239" t="s">
        <v>156</v>
      </c>
      <c r="G496" s="237"/>
      <c r="H496" s="240">
        <v>704.78899999999999</v>
      </c>
      <c r="I496" s="241"/>
      <c r="J496" s="237"/>
      <c r="K496" s="237"/>
      <c r="L496" s="242"/>
      <c r="M496" s="243"/>
      <c r="N496" s="244"/>
      <c r="O496" s="244"/>
      <c r="P496" s="244"/>
      <c r="Q496" s="244"/>
      <c r="R496" s="244"/>
      <c r="S496" s="244"/>
      <c r="T496" s="245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6" t="s">
        <v>154</v>
      </c>
      <c r="AU496" s="246" t="s">
        <v>84</v>
      </c>
      <c r="AV496" s="14" t="s">
        <v>150</v>
      </c>
      <c r="AW496" s="14" t="s">
        <v>33</v>
      </c>
      <c r="AX496" s="14" t="s">
        <v>82</v>
      </c>
      <c r="AY496" s="246" t="s">
        <v>143</v>
      </c>
    </row>
    <row r="497" s="2" customFormat="1" ht="16.5" customHeight="1">
      <c r="A497" s="40"/>
      <c r="B497" s="41"/>
      <c r="C497" s="257" t="s">
        <v>718</v>
      </c>
      <c r="D497" s="257" t="s">
        <v>203</v>
      </c>
      <c r="E497" s="258" t="s">
        <v>719</v>
      </c>
      <c r="F497" s="259" t="s">
        <v>720</v>
      </c>
      <c r="G497" s="260" t="s">
        <v>217</v>
      </c>
      <c r="H497" s="261">
        <v>7.548</v>
      </c>
      <c r="I497" s="262"/>
      <c r="J497" s="263">
        <f>ROUND(I497*H497,2)</f>
        <v>0</v>
      </c>
      <c r="K497" s="259" t="s">
        <v>167</v>
      </c>
      <c r="L497" s="264"/>
      <c r="M497" s="265" t="s">
        <v>19</v>
      </c>
      <c r="N497" s="266" t="s">
        <v>45</v>
      </c>
      <c r="O497" s="86"/>
      <c r="P497" s="215">
        <f>O497*H497</f>
        <v>0</v>
      </c>
      <c r="Q497" s="215">
        <v>0.00064999999999999997</v>
      </c>
      <c r="R497" s="215">
        <f>Q497*H497</f>
        <v>0.0049061999999999995</v>
      </c>
      <c r="S497" s="215">
        <v>0</v>
      </c>
      <c r="T497" s="216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17" t="s">
        <v>356</v>
      </c>
      <c r="AT497" s="217" t="s">
        <v>203</v>
      </c>
      <c r="AU497" s="217" t="s">
        <v>84</v>
      </c>
      <c r="AY497" s="19" t="s">
        <v>143</v>
      </c>
      <c r="BE497" s="218">
        <f>IF(N497="základní",J497,0)</f>
        <v>0</v>
      </c>
      <c r="BF497" s="218">
        <f>IF(N497="snížená",J497,0)</f>
        <v>0</v>
      </c>
      <c r="BG497" s="218">
        <f>IF(N497="zákl. přenesená",J497,0)</f>
        <v>0</v>
      </c>
      <c r="BH497" s="218">
        <f>IF(N497="sníž. přenesená",J497,0)</f>
        <v>0</v>
      </c>
      <c r="BI497" s="218">
        <f>IF(N497="nulová",J497,0)</f>
        <v>0</v>
      </c>
      <c r="BJ497" s="19" t="s">
        <v>82</v>
      </c>
      <c r="BK497" s="218">
        <f>ROUND(I497*H497,2)</f>
        <v>0</v>
      </c>
      <c r="BL497" s="19" t="s">
        <v>237</v>
      </c>
      <c r="BM497" s="217" t="s">
        <v>721</v>
      </c>
    </row>
    <row r="498" s="15" customFormat="1">
      <c r="A498" s="15"/>
      <c r="B498" s="247"/>
      <c r="C498" s="248"/>
      <c r="D498" s="226" t="s">
        <v>154</v>
      </c>
      <c r="E498" s="249" t="s">
        <v>19</v>
      </c>
      <c r="F498" s="250" t="s">
        <v>300</v>
      </c>
      <c r="G498" s="248"/>
      <c r="H498" s="249" t="s">
        <v>19</v>
      </c>
      <c r="I498" s="251"/>
      <c r="J498" s="248"/>
      <c r="K498" s="248"/>
      <c r="L498" s="252"/>
      <c r="M498" s="253"/>
      <c r="N498" s="254"/>
      <c r="O498" s="254"/>
      <c r="P498" s="254"/>
      <c r="Q498" s="254"/>
      <c r="R498" s="254"/>
      <c r="S498" s="254"/>
      <c r="T498" s="255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56" t="s">
        <v>154</v>
      </c>
      <c r="AU498" s="256" t="s">
        <v>84</v>
      </c>
      <c r="AV498" s="15" t="s">
        <v>82</v>
      </c>
      <c r="AW498" s="15" t="s">
        <v>33</v>
      </c>
      <c r="AX498" s="15" t="s">
        <v>74</v>
      </c>
      <c r="AY498" s="256" t="s">
        <v>143</v>
      </c>
    </row>
    <row r="499" s="13" customFormat="1">
      <c r="A499" s="13"/>
      <c r="B499" s="224"/>
      <c r="C499" s="225"/>
      <c r="D499" s="226" t="s">
        <v>154</v>
      </c>
      <c r="E499" s="227" t="s">
        <v>19</v>
      </c>
      <c r="F499" s="228" t="s">
        <v>707</v>
      </c>
      <c r="G499" s="225"/>
      <c r="H499" s="229">
        <v>7.4000000000000004</v>
      </c>
      <c r="I499" s="230"/>
      <c r="J499" s="225"/>
      <c r="K499" s="225"/>
      <c r="L499" s="231"/>
      <c r="M499" s="232"/>
      <c r="N499" s="233"/>
      <c r="O499" s="233"/>
      <c r="P499" s="233"/>
      <c r="Q499" s="233"/>
      <c r="R499" s="233"/>
      <c r="S499" s="233"/>
      <c r="T499" s="234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5" t="s">
        <v>154</v>
      </c>
      <c r="AU499" s="235" t="s">
        <v>84</v>
      </c>
      <c r="AV499" s="13" t="s">
        <v>84</v>
      </c>
      <c r="AW499" s="13" t="s">
        <v>33</v>
      </c>
      <c r="AX499" s="13" t="s">
        <v>74</v>
      </c>
      <c r="AY499" s="235" t="s">
        <v>143</v>
      </c>
    </row>
    <row r="500" s="14" customFormat="1">
      <c r="A500" s="14"/>
      <c r="B500" s="236"/>
      <c r="C500" s="237"/>
      <c r="D500" s="226" t="s">
        <v>154</v>
      </c>
      <c r="E500" s="238" t="s">
        <v>19</v>
      </c>
      <c r="F500" s="239" t="s">
        <v>156</v>
      </c>
      <c r="G500" s="237"/>
      <c r="H500" s="240">
        <v>7.4000000000000004</v>
      </c>
      <c r="I500" s="241"/>
      <c r="J500" s="237"/>
      <c r="K500" s="237"/>
      <c r="L500" s="242"/>
      <c r="M500" s="243"/>
      <c r="N500" s="244"/>
      <c r="O500" s="244"/>
      <c r="P500" s="244"/>
      <c r="Q500" s="244"/>
      <c r="R500" s="244"/>
      <c r="S500" s="244"/>
      <c r="T500" s="245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6" t="s">
        <v>154</v>
      </c>
      <c r="AU500" s="246" t="s">
        <v>84</v>
      </c>
      <c r="AV500" s="14" t="s">
        <v>150</v>
      </c>
      <c r="AW500" s="14" t="s">
        <v>33</v>
      </c>
      <c r="AX500" s="14" t="s">
        <v>74</v>
      </c>
      <c r="AY500" s="246" t="s">
        <v>143</v>
      </c>
    </row>
    <row r="501" s="13" customFormat="1">
      <c r="A501" s="13"/>
      <c r="B501" s="224"/>
      <c r="C501" s="225"/>
      <c r="D501" s="226" t="s">
        <v>154</v>
      </c>
      <c r="E501" s="227" t="s">
        <v>19</v>
      </c>
      <c r="F501" s="228" t="s">
        <v>722</v>
      </c>
      <c r="G501" s="225"/>
      <c r="H501" s="229">
        <v>7.548</v>
      </c>
      <c r="I501" s="230"/>
      <c r="J501" s="225"/>
      <c r="K501" s="225"/>
      <c r="L501" s="231"/>
      <c r="M501" s="232"/>
      <c r="N501" s="233"/>
      <c r="O501" s="233"/>
      <c r="P501" s="233"/>
      <c r="Q501" s="233"/>
      <c r="R501" s="233"/>
      <c r="S501" s="233"/>
      <c r="T501" s="234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5" t="s">
        <v>154</v>
      </c>
      <c r="AU501" s="235" t="s">
        <v>84</v>
      </c>
      <c r="AV501" s="13" t="s">
        <v>84</v>
      </c>
      <c r="AW501" s="13" t="s">
        <v>33</v>
      </c>
      <c r="AX501" s="13" t="s">
        <v>74</v>
      </c>
      <c r="AY501" s="235" t="s">
        <v>143</v>
      </c>
    </row>
    <row r="502" s="14" customFormat="1">
      <c r="A502" s="14"/>
      <c r="B502" s="236"/>
      <c r="C502" s="237"/>
      <c r="D502" s="226" t="s">
        <v>154</v>
      </c>
      <c r="E502" s="238" t="s">
        <v>19</v>
      </c>
      <c r="F502" s="239" t="s">
        <v>156</v>
      </c>
      <c r="G502" s="237"/>
      <c r="H502" s="240">
        <v>7.548</v>
      </c>
      <c r="I502" s="241"/>
      <c r="J502" s="237"/>
      <c r="K502" s="237"/>
      <c r="L502" s="242"/>
      <c r="M502" s="243"/>
      <c r="N502" s="244"/>
      <c r="O502" s="244"/>
      <c r="P502" s="244"/>
      <c r="Q502" s="244"/>
      <c r="R502" s="244"/>
      <c r="S502" s="244"/>
      <c r="T502" s="245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6" t="s">
        <v>154</v>
      </c>
      <c r="AU502" s="246" t="s">
        <v>84</v>
      </c>
      <c r="AV502" s="14" t="s">
        <v>150</v>
      </c>
      <c r="AW502" s="14" t="s">
        <v>33</v>
      </c>
      <c r="AX502" s="14" t="s">
        <v>82</v>
      </c>
      <c r="AY502" s="246" t="s">
        <v>143</v>
      </c>
    </row>
    <row r="503" s="2" customFormat="1" ht="16.5" customHeight="1">
      <c r="A503" s="40"/>
      <c r="B503" s="41"/>
      <c r="C503" s="206" t="s">
        <v>723</v>
      </c>
      <c r="D503" s="206" t="s">
        <v>145</v>
      </c>
      <c r="E503" s="207" t="s">
        <v>724</v>
      </c>
      <c r="F503" s="208" t="s">
        <v>725</v>
      </c>
      <c r="G503" s="209" t="s">
        <v>217</v>
      </c>
      <c r="H503" s="210">
        <v>7.4000000000000004</v>
      </c>
      <c r="I503" s="211"/>
      <c r="J503" s="212">
        <f>ROUND(I503*H503,2)</f>
        <v>0</v>
      </c>
      <c r="K503" s="208" t="s">
        <v>167</v>
      </c>
      <c r="L503" s="46"/>
      <c r="M503" s="213" t="s">
        <v>19</v>
      </c>
      <c r="N503" s="214" t="s">
        <v>45</v>
      </c>
      <c r="O503" s="86"/>
      <c r="P503" s="215">
        <f>O503*H503</f>
        <v>0</v>
      </c>
      <c r="Q503" s="215">
        <v>3.0000000000000001E-05</v>
      </c>
      <c r="R503" s="215">
        <f>Q503*H503</f>
        <v>0.00022200000000000003</v>
      </c>
      <c r="S503" s="215">
        <v>0</v>
      </c>
      <c r="T503" s="216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17" t="s">
        <v>237</v>
      </c>
      <c r="AT503" s="217" t="s">
        <v>145</v>
      </c>
      <c r="AU503" s="217" t="s">
        <v>84</v>
      </c>
      <c r="AY503" s="19" t="s">
        <v>143</v>
      </c>
      <c r="BE503" s="218">
        <f>IF(N503="základní",J503,0)</f>
        <v>0</v>
      </c>
      <c r="BF503" s="218">
        <f>IF(N503="snížená",J503,0)</f>
        <v>0</v>
      </c>
      <c r="BG503" s="218">
        <f>IF(N503="zákl. přenesená",J503,0)</f>
        <v>0</v>
      </c>
      <c r="BH503" s="218">
        <f>IF(N503="sníž. přenesená",J503,0)</f>
        <v>0</v>
      </c>
      <c r="BI503" s="218">
        <f>IF(N503="nulová",J503,0)</f>
        <v>0</v>
      </c>
      <c r="BJ503" s="19" t="s">
        <v>82</v>
      </c>
      <c r="BK503" s="218">
        <f>ROUND(I503*H503,2)</f>
        <v>0</v>
      </c>
      <c r="BL503" s="19" t="s">
        <v>237</v>
      </c>
      <c r="BM503" s="217" t="s">
        <v>726</v>
      </c>
    </row>
    <row r="504" s="2" customFormat="1">
      <c r="A504" s="40"/>
      <c r="B504" s="41"/>
      <c r="C504" s="42"/>
      <c r="D504" s="219" t="s">
        <v>152</v>
      </c>
      <c r="E504" s="42"/>
      <c r="F504" s="220" t="s">
        <v>727</v>
      </c>
      <c r="G504" s="42"/>
      <c r="H504" s="42"/>
      <c r="I504" s="221"/>
      <c r="J504" s="42"/>
      <c r="K504" s="42"/>
      <c r="L504" s="46"/>
      <c r="M504" s="222"/>
      <c r="N504" s="223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152</v>
      </c>
      <c r="AU504" s="19" t="s">
        <v>84</v>
      </c>
    </row>
    <row r="505" s="15" customFormat="1">
      <c r="A505" s="15"/>
      <c r="B505" s="247"/>
      <c r="C505" s="248"/>
      <c r="D505" s="226" t="s">
        <v>154</v>
      </c>
      <c r="E505" s="249" t="s">
        <v>19</v>
      </c>
      <c r="F505" s="250" t="s">
        <v>300</v>
      </c>
      <c r="G505" s="248"/>
      <c r="H505" s="249" t="s">
        <v>19</v>
      </c>
      <c r="I505" s="251"/>
      <c r="J505" s="248"/>
      <c r="K505" s="248"/>
      <c r="L505" s="252"/>
      <c r="M505" s="253"/>
      <c r="N505" s="254"/>
      <c r="O505" s="254"/>
      <c r="P505" s="254"/>
      <c r="Q505" s="254"/>
      <c r="R505" s="254"/>
      <c r="S505" s="254"/>
      <c r="T505" s="255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56" t="s">
        <v>154</v>
      </c>
      <c r="AU505" s="256" t="s">
        <v>84</v>
      </c>
      <c r="AV505" s="15" t="s">
        <v>82</v>
      </c>
      <c r="AW505" s="15" t="s">
        <v>33</v>
      </c>
      <c r="AX505" s="15" t="s">
        <v>74</v>
      </c>
      <c r="AY505" s="256" t="s">
        <v>143</v>
      </c>
    </row>
    <row r="506" s="13" customFormat="1">
      <c r="A506" s="13"/>
      <c r="B506" s="224"/>
      <c r="C506" s="225"/>
      <c r="D506" s="226" t="s">
        <v>154</v>
      </c>
      <c r="E506" s="227" t="s">
        <v>19</v>
      </c>
      <c r="F506" s="228" t="s">
        <v>707</v>
      </c>
      <c r="G506" s="225"/>
      <c r="H506" s="229">
        <v>7.4000000000000004</v>
      </c>
      <c r="I506" s="230"/>
      <c r="J506" s="225"/>
      <c r="K506" s="225"/>
      <c r="L506" s="231"/>
      <c r="M506" s="232"/>
      <c r="N506" s="233"/>
      <c r="O506" s="233"/>
      <c r="P506" s="233"/>
      <c r="Q506" s="233"/>
      <c r="R506" s="233"/>
      <c r="S506" s="233"/>
      <c r="T506" s="234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5" t="s">
        <v>154</v>
      </c>
      <c r="AU506" s="235" t="s">
        <v>84</v>
      </c>
      <c r="AV506" s="13" t="s">
        <v>84</v>
      </c>
      <c r="AW506" s="13" t="s">
        <v>33</v>
      </c>
      <c r="AX506" s="13" t="s">
        <v>74</v>
      </c>
      <c r="AY506" s="235" t="s">
        <v>143</v>
      </c>
    </row>
    <row r="507" s="14" customFormat="1">
      <c r="A507" s="14"/>
      <c r="B507" s="236"/>
      <c r="C507" s="237"/>
      <c r="D507" s="226" t="s">
        <v>154</v>
      </c>
      <c r="E507" s="238" t="s">
        <v>19</v>
      </c>
      <c r="F507" s="239" t="s">
        <v>156</v>
      </c>
      <c r="G507" s="237"/>
      <c r="H507" s="240">
        <v>7.4000000000000004</v>
      </c>
      <c r="I507" s="241"/>
      <c r="J507" s="237"/>
      <c r="K507" s="237"/>
      <c r="L507" s="242"/>
      <c r="M507" s="243"/>
      <c r="N507" s="244"/>
      <c r="O507" s="244"/>
      <c r="P507" s="244"/>
      <c r="Q507" s="244"/>
      <c r="R507" s="244"/>
      <c r="S507" s="244"/>
      <c r="T507" s="245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6" t="s">
        <v>154</v>
      </c>
      <c r="AU507" s="246" t="s">
        <v>84</v>
      </c>
      <c r="AV507" s="14" t="s">
        <v>150</v>
      </c>
      <c r="AW507" s="14" t="s">
        <v>33</v>
      </c>
      <c r="AX507" s="14" t="s">
        <v>82</v>
      </c>
      <c r="AY507" s="246" t="s">
        <v>143</v>
      </c>
    </row>
    <row r="508" s="2" customFormat="1" ht="16.5" customHeight="1">
      <c r="A508" s="40"/>
      <c r="B508" s="41"/>
      <c r="C508" s="257" t="s">
        <v>728</v>
      </c>
      <c r="D508" s="257" t="s">
        <v>203</v>
      </c>
      <c r="E508" s="258" t="s">
        <v>729</v>
      </c>
      <c r="F508" s="259" t="s">
        <v>730</v>
      </c>
      <c r="G508" s="260" t="s">
        <v>217</v>
      </c>
      <c r="H508" s="261">
        <v>7.7699999999999996</v>
      </c>
      <c r="I508" s="262"/>
      <c r="J508" s="263">
        <f>ROUND(I508*H508,2)</f>
        <v>0</v>
      </c>
      <c r="K508" s="259" t="s">
        <v>167</v>
      </c>
      <c r="L508" s="264"/>
      <c r="M508" s="265" t="s">
        <v>19</v>
      </c>
      <c r="N508" s="266" t="s">
        <v>45</v>
      </c>
      <c r="O508" s="86"/>
      <c r="P508" s="215">
        <f>O508*H508</f>
        <v>0</v>
      </c>
      <c r="Q508" s="215">
        <v>0.00018000000000000001</v>
      </c>
      <c r="R508" s="215">
        <f>Q508*H508</f>
        <v>0.0013986000000000001</v>
      </c>
      <c r="S508" s="215">
        <v>0</v>
      </c>
      <c r="T508" s="216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17" t="s">
        <v>356</v>
      </c>
      <c r="AT508" s="217" t="s">
        <v>203</v>
      </c>
      <c r="AU508" s="217" t="s">
        <v>84</v>
      </c>
      <c r="AY508" s="19" t="s">
        <v>143</v>
      </c>
      <c r="BE508" s="218">
        <f>IF(N508="základní",J508,0)</f>
        <v>0</v>
      </c>
      <c r="BF508" s="218">
        <f>IF(N508="snížená",J508,0)</f>
        <v>0</v>
      </c>
      <c r="BG508" s="218">
        <f>IF(N508="zákl. přenesená",J508,0)</f>
        <v>0</v>
      </c>
      <c r="BH508" s="218">
        <f>IF(N508="sníž. přenesená",J508,0)</f>
        <v>0</v>
      </c>
      <c r="BI508" s="218">
        <f>IF(N508="nulová",J508,0)</f>
        <v>0</v>
      </c>
      <c r="BJ508" s="19" t="s">
        <v>82</v>
      </c>
      <c r="BK508" s="218">
        <f>ROUND(I508*H508,2)</f>
        <v>0</v>
      </c>
      <c r="BL508" s="19" t="s">
        <v>237</v>
      </c>
      <c r="BM508" s="217" t="s">
        <v>731</v>
      </c>
    </row>
    <row r="509" s="13" customFormat="1">
      <c r="A509" s="13"/>
      <c r="B509" s="224"/>
      <c r="C509" s="225"/>
      <c r="D509" s="226" t="s">
        <v>154</v>
      </c>
      <c r="E509" s="227" t="s">
        <v>19</v>
      </c>
      <c r="F509" s="228" t="s">
        <v>732</v>
      </c>
      <c r="G509" s="225"/>
      <c r="H509" s="229">
        <v>7.7699999999999996</v>
      </c>
      <c r="I509" s="230"/>
      <c r="J509" s="225"/>
      <c r="K509" s="225"/>
      <c r="L509" s="231"/>
      <c r="M509" s="232"/>
      <c r="N509" s="233"/>
      <c r="O509" s="233"/>
      <c r="P509" s="233"/>
      <c r="Q509" s="233"/>
      <c r="R509" s="233"/>
      <c r="S509" s="233"/>
      <c r="T509" s="23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5" t="s">
        <v>154</v>
      </c>
      <c r="AU509" s="235" t="s">
        <v>84</v>
      </c>
      <c r="AV509" s="13" t="s">
        <v>84</v>
      </c>
      <c r="AW509" s="13" t="s">
        <v>33</v>
      </c>
      <c r="AX509" s="13" t="s">
        <v>74</v>
      </c>
      <c r="AY509" s="235" t="s">
        <v>143</v>
      </c>
    </row>
    <row r="510" s="14" customFormat="1">
      <c r="A510" s="14"/>
      <c r="B510" s="236"/>
      <c r="C510" s="237"/>
      <c r="D510" s="226" t="s">
        <v>154</v>
      </c>
      <c r="E510" s="238" t="s">
        <v>19</v>
      </c>
      <c r="F510" s="239" t="s">
        <v>156</v>
      </c>
      <c r="G510" s="237"/>
      <c r="H510" s="240">
        <v>7.7699999999999996</v>
      </c>
      <c r="I510" s="241"/>
      <c r="J510" s="237"/>
      <c r="K510" s="237"/>
      <c r="L510" s="242"/>
      <c r="M510" s="243"/>
      <c r="N510" s="244"/>
      <c r="O510" s="244"/>
      <c r="P510" s="244"/>
      <c r="Q510" s="244"/>
      <c r="R510" s="244"/>
      <c r="S510" s="244"/>
      <c r="T510" s="245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6" t="s">
        <v>154</v>
      </c>
      <c r="AU510" s="246" t="s">
        <v>84</v>
      </c>
      <c r="AV510" s="14" t="s">
        <v>150</v>
      </c>
      <c r="AW510" s="14" t="s">
        <v>33</v>
      </c>
      <c r="AX510" s="14" t="s">
        <v>82</v>
      </c>
      <c r="AY510" s="246" t="s">
        <v>143</v>
      </c>
    </row>
    <row r="511" s="2" customFormat="1" ht="24.15" customHeight="1">
      <c r="A511" s="40"/>
      <c r="B511" s="41"/>
      <c r="C511" s="206" t="s">
        <v>733</v>
      </c>
      <c r="D511" s="206" t="s">
        <v>145</v>
      </c>
      <c r="E511" s="207" t="s">
        <v>734</v>
      </c>
      <c r="F511" s="208" t="s">
        <v>735</v>
      </c>
      <c r="G511" s="209" t="s">
        <v>217</v>
      </c>
      <c r="H511" s="210">
        <v>125.639</v>
      </c>
      <c r="I511" s="211"/>
      <c r="J511" s="212">
        <f>ROUND(I511*H511,2)</f>
        <v>0</v>
      </c>
      <c r="K511" s="208" t="s">
        <v>167</v>
      </c>
      <c r="L511" s="46"/>
      <c r="M511" s="213" t="s">
        <v>19</v>
      </c>
      <c r="N511" s="214" t="s">
        <v>45</v>
      </c>
      <c r="O511" s="86"/>
      <c r="P511" s="215">
        <f>O511*H511</f>
        <v>0</v>
      </c>
      <c r="Q511" s="215">
        <v>0.00116</v>
      </c>
      <c r="R511" s="215">
        <f>Q511*H511</f>
        <v>0.14574123999999999</v>
      </c>
      <c r="S511" s="215">
        <v>0</v>
      </c>
      <c r="T511" s="216">
        <f>S511*H511</f>
        <v>0</v>
      </c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R511" s="217" t="s">
        <v>237</v>
      </c>
      <c r="AT511" s="217" t="s">
        <v>145</v>
      </c>
      <c r="AU511" s="217" t="s">
        <v>84</v>
      </c>
      <c r="AY511" s="19" t="s">
        <v>143</v>
      </c>
      <c r="BE511" s="218">
        <f>IF(N511="základní",J511,0)</f>
        <v>0</v>
      </c>
      <c r="BF511" s="218">
        <f>IF(N511="snížená",J511,0)</f>
        <v>0</v>
      </c>
      <c r="BG511" s="218">
        <f>IF(N511="zákl. přenesená",J511,0)</f>
        <v>0</v>
      </c>
      <c r="BH511" s="218">
        <f>IF(N511="sníž. přenesená",J511,0)</f>
        <v>0</v>
      </c>
      <c r="BI511" s="218">
        <f>IF(N511="nulová",J511,0)</f>
        <v>0</v>
      </c>
      <c r="BJ511" s="19" t="s">
        <v>82</v>
      </c>
      <c r="BK511" s="218">
        <f>ROUND(I511*H511,2)</f>
        <v>0</v>
      </c>
      <c r="BL511" s="19" t="s">
        <v>237</v>
      </c>
      <c r="BM511" s="217" t="s">
        <v>736</v>
      </c>
    </row>
    <row r="512" s="2" customFormat="1">
      <c r="A512" s="40"/>
      <c r="B512" s="41"/>
      <c r="C512" s="42"/>
      <c r="D512" s="219" t="s">
        <v>152</v>
      </c>
      <c r="E512" s="42"/>
      <c r="F512" s="220" t="s">
        <v>737</v>
      </c>
      <c r="G512" s="42"/>
      <c r="H512" s="42"/>
      <c r="I512" s="221"/>
      <c r="J512" s="42"/>
      <c r="K512" s="42"/>
      <c r="L512" s="46"/>
      <c r="M512" s="222"/>
      <c r="N512" s="223"/>
      <c r="O512" s="86"/>
      <c r="P512" s="86"/>
      <c r="Q512" s="86"/>
      <c r="R512" s="86"/>
      <c r="S512" s="86"/>
      <c r="T512" s="87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T512" s="19" t="s">
        <v>152</v>
      </c>
      <c r="AU512" s="19" t="s">
        <v>84</v>
      </c>
    </row>
    <row r="513" s="13" customFormat="1">
      <c r="A513" s="13"/>
      <c r="B513" s="224"/>
      <c r="C513" s="225"/>
      <c r="D513" s="226" t="s">
        <v>154</v>
      </c>
      <c r="E513" s="227" t="s">
        <v>19</v>
      </c>
      <c r="F513" s="228" t="s">
        <v>738</v>
      </c>
      <c r="G513" s="225"/>
      <c r="H513" s="229">
        <v>107.449</v>
      </c>
      <c r="I513" s="230"/>
      <c r="J513" s="225"/>
      <c r="K513" s="225"/>
      <c r="L513" s="231"/>
      <c r="M513" s="232"/>
      <c r="N513" s="233"/>
      <c r="O513" s="233"/>
      <c r="P513" s="233"/>
      <c r="Q513" s="233"/>
      <c r="R513" s="233"/>
      <c r="S513" s="233"/>
      <c r="T513" s="234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5" t="s">
        <v>154</v>
      </c>
      <c r="AU513" s="235" t="s">
        <v>84</v>
      </c>
      <c r="AV513" s="13" t="s">
        <v>84</v>
      </c>
      <c r="AW513" s="13" t="s">
        <v>33</v>
      </c>
      <c r="AX513" s="13" t="s">
        <v>74</v>
      </c>
      <c r="AY513" s="235" t="s">
        <v>143</v>
      </c>
    </row>
    <row r="514" s="13" customFormat="1">
      <c r="A514" s="13"/>
      <c r="B514" s="224"/>
      <c r="C514" s="225"/>
      <c r="D514" s="226" t="s">
        <v>154</v>
      </c>
      <c r="E514" s="227" t="s">
        <v>19</v>
      </c>
      <c r="F514" s="228" t="s">
        <v>640</v>
      </c>
      <c r="G514" s="225"/>
      <c r="H514" s="229">
        <v>18.190000000000001</v>
      </c>
      <c r="I514" s="230"/>
      <c r="J514" s="225"/>
      <c r="K514" s="225"/>
      <c r="L514" s="231"/>
      <c r="M514" s="232"/>
      <c r="N514" s="233"/>
      <c r="O514" s="233"/>
      <c r="P514" s="233"/>
      <c r="Q514" s="233"/>
      <c r="R514" s="233"/>
      <c r="S514" s="233"/>
      <c r="T514" s="234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5" t="s">
        <v>154</v>
      </c>
      <c r="AU514" s="235" t="s">
        <v>84</v>
      </c>
      <c r="AV514" s="13" t="s">
        <v>84</v>
      </c>
      <c r="AW514" s="13" t="s">
        <v>33</v>
      </c>
      <c r="AX514" s="13" t="s">
        <v>74</v>
      </c>
      <c r="AY514" s="235" t="s">
        <v>143</v>
      </c>
    </row>
    <row r="515" s="14" customFormat="1">
      <c r="A515" s="14"/>
      <c r="B515" s="236"/>
      <c r="C515" s="237"/>
      <c r="D515" s="226" t="s">
        <v>154</v>
      </c>
      <c r="E515" s="238" t="s">
        <v>19</v>
      </c>
      <c r="F515" s="239" t="s">
        <v>156</v>
      </c>
      <c r="G515" s="237"/>
      <c r="H515" s="240">
        <v>125.639</v>
      </c>
      <c r="I515" s="241"/>
      <c r="J515" s="237"/>
      <c r="K515" s="237"/>
      <c r="L515" s="242"/>
      <c r="M515" s="243"/>
      <c r="N515" s="244"/>
      <c r="O515" s="244"/>
      <c r="P515" s="244"/>
      <c r="Q515" s="244"/>
      <c r="R515" s="244"/>
      <c r="S515" s="244"/>
      <c r="T515" s="245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6" t="s">
        <v>154</v>
      </c>
      <c r="AU515" s="246" t="s">
        <v>84</v>
      </c>
      <c r="AV515" s="14" t="s">
        <v>150</v>
      </c>
      <c r="AW515" s="14" t="s">
        <v>33</v>
      </c>
      <c r="AX515" s="14" t="s">
        <v>82</v>
      </c>
      <c r="AY515" s="246" t="s">
        <v>143</v>
      </c>
    </row>
    <row r="516" s="2" customFormat="1" ht="16.5" customHeight="1">
      <c r="A516" s="40"/>
      <c r="B516" s="41"/>
      <c r="C516" s="257" t="s">
        <v>739</v>
      </c>
      <c r="D516" s="257" t="s">
        <v>203</v>
      </c>
      <c r="E516" s="258" t="s">
        <v>740</v>
      </c>
      <c r="F516" s="259" t="s">
        <v>741</v>
      </c>
      <c r="G516" s="260" t="s">
        <v>217</v>
      </c>
      <c r="H516" s="261">
        <v>116.045</v>
      </c>
      <c r="I516" s="262"/>
      <c r="J516" s="263">
        <f>ROUND(I516*H516,2)</f>
        <v>0</v>
      </c>
      <c r="K516" s="259" t="s">
        <v>19</v>
      </c>
      <c r="L516" s="264"/>
      <c r="M516" s="265" t="s">
        <v>19</v>
      </c>
      <c r="N516" s="266" t="s">
        <v>45</v>
      </c>
      <c r="O516" s="86"/>
      <c r="P516" s="215">
        <f>O516*H516</f>
        <v>0</v>
      </c>
      <c r="Q516" s="215">
        <v>0</v>
      </c>
      <c r="R516" s="215">
        <f>Q516*H516</f>
        <v>0</v>
      </c>
      <c r="S516" s="215">
        <v>0</v>
      </c>
      <c r="T516" s="216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17" t="s">
        <v>356</v>
      </c>
      <c r="AT516" s="217" t="s">
        <v>203</v>
      </c>
      <c r="AU516" s="217" t="s">
        <v>84</v>
      </c>
      <c r="AY516" s="19" t="s">
        <v>143</v>
      </c>
      <c r="BE516" s="218">
        <f>IF(N516="základní",J516,0)</f>
        <v>0</v>
      </c>
      <c r="BF516" s="218">
        <f>IF(N516="snížená",J516,0)</f>
        <v>0</v>
      </c>
      <c r="BG516" s="218">
        <f>IF(N516="zákl. přenesená",J516,0)</f>
        <v>0</v>
      </c>
      <c r="BH516" s="218">
        <f>IF(N516="sníž. přenesená",J516,0)</f>
        <v>0</v>
      </c>
      <c r="BI516" s="218">
        <f>IF(N516="nulová",J516,0)</f>
        <v>0</v>
      </c>
      <c r="BJ516" s="19" t="s">
        <v>82</v>
      </c>
      <c r="BK516" s="218">
        <f>ROUND(I516*H516,2)</f>
        <v>0</v>
      </c>
      <c r="BL516" s="19" t="s">
        <v>237</v>
      </c>
      <c r="BM516" s="217" t="s">
        <v>742</v>
      </c>
    </row>
    <row r="517" s="13" customFormat="1">
      <c r="A517" s="13"/>
      <c r="B517" s="224"/>
      <c r="C517" s="225"/>
      <c r="D517" s="226" t="s">
        <v>154</v>
      </c>
      <c r="E517" s="227" t="s">
        <v>19</v>
      </c>
      <c r="F517" s="228" t="s">
        <v>743</v>
      </c>
      <c r="G517" s="225"/>
      <c r="H517" s="229">
        <v>116.045</v>
      </c>
      <c r="I517" s="230"/>
      <c r="J517" s="225"/>
      <c r="K517" s="225"/>
      <c r="L517" s="231"/>
      <c r="M517" s="232"/>
      <c r="N517" s="233"/>
      <c r="O517" s="233"/>
      <c r="P517" s="233"/>
      <c r="Q517" s="233"/>
      <c r="R517" s="233"/>
      <c r="S517" s="233"/>
      <c r="T517" s="234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5" t="s">
        <v>154</v>
      </c>
      <c r="AU517" s="235" t="s">
        <v>84</v>
      </c>
      <c r="AV517" s="13" t="s">
        <v>84</v>
      </c>
      <c r="AW517" s="13" t="s">
        <v>33</v>
      </c>
      <c r="AX517" s="13" t="s">
        <v>74</v>
      </c>
      <c r="AY517" s="235" t="s">
        <v>143</v>
      </c>
    </row>
    <row r="518" s="14" customFormat="1">
      <c r="A518" s="14"/>
      <c r="B518" s="236"/>
      <c r="C518" s="237"/>
      <c r="D518" s="226" t="s">
        <v>154</v>
      </c>
      <c r="E518" s="238" t="s">
        <v>19</v>
      </c>
      <c r="F518" s="239" t="s">
        <v>156</v>
      </c>
      <c r="G518" s="237"/>
      <c r="H518" s="240">
        <v>116.045</v>
      </c>
      <c r="I518" s="241"/>
      <c r="J518" s="237"/>
      <c r="K518" s="237"/>
      <c r="L518" s="242"/>
      <c r="M518" s="243"/>
      <c r="N518" s="244"/>
      <c r="O518" s="244"/>
      <c r="P518" s="244"/>
      <c r="Q518" s="244"/>
      <c r="R518" s="244"/>
      <c r="S518" s="244"/>
      <c r="T518" s="245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6" t="s">
        <v>154</v>
      </c>
      <c r="AU518" s="246" t="s">
        <v>84</v>
      </c>
      <c r="AV518" s="14" t="s">
        <v>150</v>
      </c>
      <c r="AW518" s="14" t="s">
        <v>33</v>
      </c>
      <c r="AX518" s="14" t="s">
        <v>82</v>
      </c>
      <c r="AY518" s="246" t="s">
        <v>143</v>
      </c>
    </row>
    <row r="519" s="2" customFormat="1" ht="16.5" customHeight="1">
      <c r="A519" s="40"/>
      <c r="B519" s="41"/>
      <c r="C519" s="257" t="s">
        <v>744</v>
      </c>
      <c r="D519" s="257" t="s">
        <v>203</v>
      </c>
      <c r="E519" s="258" t="s">
        <v>745</v>
      </c>
      <c r="F519" s="259" t="s">
        <v>746</v>
      </c>
      <c r="G519" s="260" t="s">
        <v>217</v>
      </c>
      <c r="H519" s="261">
        <v>19.645</v>
      </c>
      <c r="I519" s="262"/>
      <c r="J519" s="263">
        <f>ROUND(I519*H519,2)</f>
        <v>0</v>
      </c>
      <c r="K519" s="259" t="s">
        <v>19</v>
      </c>
      <c r="L519" s="264"/>
      <c r="M519" s="265" t="s">
        <v>19</v>
      </c>
      <c r="N519" s="266" t="s">
        <v>45</v>
      </c>
      <c r="O519" s="86"/>
      <c r="P519" s="215">
        <f>O519*H519</f>
        <v>0</v>
      </c>
      <c r="Q519" s="215">
        <v>0</v>
      </c>
      <c r="R519" s="215">
        <f>Q519*H519</f>
        <v>0</v>
      </c>
      <c r="S519" s="215">
        <v>0</v>
      </c>
      <c r="T519" s="216">
        <f>S519*H519</f>
        <v>0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17" t="s">
        <v>356</v>
      </c>
      <c r="AT519" s="217" t="s">
        <v>203</v>
      </c>
      <c r="AU519" s="217" t="s">
        <v>84</v>
      </c>
      <c r="AY519" s="19" t="s">
        <v>143</v>
      </c>
      <c r="BE519" s="218">
        <f>IF(N519="základní",J519,0)</f>
        <v>0</v>
      </c>
      <c r="BF519" s="218">
        <f>IF(N519="snížená",J519,0)</f>
        <v>0</v>
      </c>
      <c r="BG519" s="218">
        <f>IF(N519="zákl. přenesená",J519,0)</f>
        <v>0</v>
      </c>
      <c r="BH519" s="218">
        <f>IF(N519="sníž. přenesená",J519,0)</f>
        <v>0</v>
      </c>
      <c r="BI519" s="218">
        <f>IF(N519="nulová",J519,0)</f>
        <v>0</v>
      </c>
      <c r="BJ519" s="19" t="s">
        <v>82</v>
      </c>
      <c r="BK519" s="218">
        <f>ROUND(I519*H519,2)</f>
        <v>0</v>
      </c>
      <c r="BL519" s="19" t="s">
        <v>237</v>
      </c>
      <c r="BM519" s="217" t="s">
        <v>747</v>
      </c>
    </row>
    <row r="520" s="13" customFormat="1">
      <c r="A520" s="13"/>
      <c r="B520" s="224"/>
      <c r="C520" s="225"/>
      <c r="D520" s="226" t="s">
        <v>154</v>
      </c>
      <c r="E520" s="227" t="s">
        <v>19</v>
      </c>
      <c r="F520" s="228" t="s">
        <v>748</v>
      </c>
      <c r="G520" s="225"/>
      <c r="H520" s="229">
        <v>19.645</v>
      </c>
      <c r="I520" s="230"/>
      <c r="J520" s="225"/>
      <c r="K520" s="225"/>
      <c r="L520" s="231"/>
      <c r="M520" s="232"/>
      <c r="N520" s="233"/>
      <c r="O520" s="233"/>
      <c r="P520" s="233"/>
      <c r="Q520" s="233"/>
      <c r="R520" s="233"/>
      <c r="S520" s="233"/>
      <c r="T520" s="234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5" t="s">
        <v>154</v>
      </c>
      <c r="AU520" s="235" t="s">
        <v>84</v>
      </c>
      <c r="AV520" s="13" t="s">
        <v>84</v>
      </c>
      <c r="AW520" s="13" t="s">
        <v>33</v>
      </c>
      <c r="AX520" s="13" t="s">
        <v>74</v>
      </c>
      <c r="AY520" s="235" t="s">
        <v>143</v>
      </c>
    </row>
    <row r="521" s="14" customFormat="1">
      <c r="A521" s="14"/>
      <c r="B521" s="236"/>
      <c r="C521" s="237"/>
      <c r="D521" s="226" t="s">
        <v>154</v>
      </c>
      <c r="E521" s="238" t="s">
        <v>19</v>
      </c>
      <c r="F521" s="239" t="s">
        <v>156</v>
      </c>
      <c r="G521" s="237"/>
      <c r="H521" s="240">
        <v>19.645</v>
      </c>
      <c r="I521" s="241"/>
      <c r="J521" s="237"/>
      <c r="K521" s="237"/>
      <c r="L521" s="242"/>
      <c r="M521" s="243"/>
      <c r="N521" s="244"/>
      <c r="O521" s="244"/>
      <c r="P521" s="244"/>
      <c r="Q521" s="244"/>
      <c r="R521" s="244"/>
      <c r="S521" s="244"/>
      <c r="T521" s="245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6" t="s">
        <v>154</v>
      </c>
      <c r="AU521" s="246" t="s">
        <v>84</v>
      </c>
      <c r="AV521" s="14" t="s">
        <v>150</v>
      </c>
      <c r="AW521" s="14" t="s">
        <v>33</v>
      </c>
      <c r="AX521" s="14" t="s">
        <v>82</v>
      </c>
      <c r="AY521" s="246" t="s">
        <v>143</v>
      </c>
    </row>
    <row r="522" s="2" customFormat="1" ht="24.15" customHeight="1">
      <c r="A522" s="40"/>
      <c r="B522" s="41"/>
      <c r="C522" s="206" t="s">
        <v>749</v>
      </c>
      <c r="D522" s="206" t="s">
        <v>145</v>
      </c>
      <c r="E522" s="207" t="s">
        <v>750</v>
      </c>
      <c r="F522" s="208" t="s">
        <v>751</v>
      </c>
      <c r="G522" s="209" t="s">
        <v>217</v>
      </c>
      <c r="H522" s="210">
        <v>853.08000000000004</v>
      </c>
      <c r="I522" s="211"/>
      <c r="J522" s="212">
        <f>ROUND(I522*H522,2)</f>
        <v>0</v>
      </c>
      <c r="K522" s="208" t="s">
        <v>167</v>
      </c>
      <c r="L522" s="46"/>
      <c r="M522" s="213" t="s">
        <v>19</v>
      </c>
      <c r="N522" s="214" t="s">
        <v>45</v>
      </c>
      <c r="O522" s="86"/>
      <c r="P522" s="215">
        <f>O522*H522</f>
        <v>0</v>
      </c>
      <c r="Q522" s="215">
        <v>0</v>
      </c>
      <c r="R522" s="215">
        <f>Q522*H522</f>
        <v>0</v>
      </c>
      <c r="S522" s="215">
        <v>0</v>
      </c>
      <c r="T522" s="216">
        <f>S522*H522</f>
        <v>0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17" t="s">
        <v>237</v>
      </c>
      <c r="AT522" s="217" t="s">
        <v>145</v>
      </c>
      <c r="AU522" s="217" t="s">
        <v>84</v>
      </c>
      <c r="AY522" s="19" t="s">
        <v>143</v>
      </c>
      <c r="BE522" s="218">
        <f>IF(N522="základní",J522,0)</f>
        <v>0</v>
      </c>
      <c r="BF522" s="218">
        <f>IF(N522="snížená",J522,0)</f>
        <v>0</v>
      </c>
      <c r="BG522" s="218">
        <f>IF(N522="zákl. přenesená",J522,0)</f>
        <v>0</v>
      </c>
      <c r="BH522" s="218">
        <f>IF(N522="sníž. přenesená",J522,0)</f>
        <v>0</v>
      </c>
      <c r="BI522" s="218">
        <f>IF(N522="nulová",J522,0)</f>
        <v>0</v>
      </c>
      <c r="BJ522" s="19" t="s">
        <v>82</v>
      </c>
      <c r="BK522" s="218">
        <f>ROUND(I522*H522,2)</f>
        <v>0</v>
      </c>
      <c r="BL522" s="19" t="s">
        <v>237</v>
      </c>
      <c r="BM522" s="217" t="s">
        <v>752</v>
      </c>
    </row>
    <row r="523" s="2" customFormat="1">
      <c r="A523" s="40"/>
      <c r="B523" s="41"/>
      <c r="C523" s="42"/>
      <c r="D523" s="219" t="s">
        <v>152</v>
      </c>
      <c r="E523" s="42"/>
      <c r="F523" s="220" t="s">
        <v>753</v>
      </c>
      <c r="G523" s="42"/>
      <c r="H523" s="42"/>
      <c r="I523" s="221"/>
      <c r="J523" s="42"/>
      <c r="K523" s="42"/>
      <c r="L523" s="46"/>
      <c r="M523" s="222"/>
      <c r="N523" s="223"/>
      <c r="O523" s="86"/>
      <c r="P523" s="86"/>
      <c r="Q523" s="86"/>
      <c r="R523" s="86"/>
      <c r="S523" s="86"/>
      <c r="T523" s="87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T523" s="19" t="s">
        <v>152</v>
      </c>
      <c r="AU523" s="19" t="s">
        <v>84</v>
      </c>
    </row>
    <row r="524" s="2" customFormat="1" ht="16.5" customHeight="1">
      <c r="A524" s="40"/>
      <c r="B524" s="41"/>
      <c r="C524" s="257" t="s">
        <v>754</v>
      </c>
      <c r="D524" s="257" t="s">
        <v>203</v>
      </c>
      <c r="E524" s="258" t="s">
        <v>755</v>
      </c>
      <c r="F524" s="259" t="s">
        <v>756</v>
      </c>
      <c r="G524" s="260" t="s">
        <v>217</v>
      </c>
      <c r="H524" s="261">
        <v>870.14200000000005</v>
      </c>
      <c r="I524" s="262"/>
      <c r="J524" s="263">
        <f>ROUND(I524*H524,2)</f>
        <v>0</v>
      </c>
      <c r="K524" s="259" t="s">
        <v>167</v>
      </c>
      <c r="L524" s="264"/>
      <c r="M524" s="265" t="s">
        <v>19</v>
      </c>
      <c r="N524" s="266" t="s">
        <v>45</v>
      </c>
      <c r="O524" s="86"/>
      <c r="P524" s="215">
        <f>O524*H524</f>
        <v>0</v>
      </c>
      <c r="Q524" s="215">
        <v>0.0026199999999999999</v>
      </c>
      <c r="R524" s="215">
        <f>Q524*H524</f>
        <v>2.2797720400000001</v>
      </c>
      <c r="S524" s="215">
        <v>0</v>
      </c>
      <c r="T524" s="216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17" t="s">
        <v>356</v>
      </c>
      <c r="AT524" s="217" t="s">
        <v>203</v>
      </c>
      <c r="AU524" s="217" t="s">
        <v>84</v>
      </c>
      <c r="AY524" s="19" t="s">
        <v>143</v>
      </c>
      <c r="BE524" s="218">
        <f>IF(N524="základní",J524,0)</f>
        <v>0</v>
      </c>
      <c r="BF524" s="218">
        <f>IF(N524="snížená",J524,0)</f>
        <v>0</v>
      </c>
      <c r="BG524" s="218">
        <f>IF(N524="zákl. přenesená",J524,0)</f>
        <v>0</v>
      </c>
      <c r="BH524" s="218">
        <f>IF(N524="sníž. přenesená",J524,0)</f>
        <v>0</v>
      </c>
      <c r="BI524" s="218">
        <f>IF(N524="nulová",J524,0)</f>
        <v>0</v>
      </c>
      <c r="BJ524" s="19" t="s">
        <v>82</v>
      </c>
      <c r="BK524" s="218">
        <f>ROUND(I524*H524,2)</f>
        <v>0</v>
      </c>
      <c r="BL524" s="19" t="s">
        <v>237</v>
      </c>
      <c r="BM524" s="217" t="s">
        <v>757</v>
      </c>
    </row>
    <row r="525" s="13" customFormat="1">
      <c r="A525" s="13"/>
      <c r="B525" s="224"/>
      <c r="C525" s="225"/>
      <c r="D525" s="226" t="s">
        <v>154</v>
      </c>
      <c r="E525" s="227" t="s">
        <v>19</v>
      </c>
      <c r="F525" s="228" t="s">
        <v>758</v>
      </c>
      <c r="G525" s="225"/>
      <c r="H525" s="229">
        <v>870.14200000000005</v>
      </c>
      <c r="I525" s="230"/>
      <c r="J525" s="225"/>
      <c r="K525" s="225"/>
      <c r="L525" s="231"/>
      <c r="M525" s="232"/>
      <c r="N525" s="233"/>
      <c r="O525" s="233"/>
      <c r="P525" s="233"/>
      <c r="Q525" s="233"/>
      <c r="R525" s="233"/>
      <c r="S525" s="233"/>
      <c r="T525" s="234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5" t="s">
        <v>154</v>
      </c>
      <c r="AU525" s="235" t="s">
        <v>84</v>
      </c>
      <c r="AV525" s="13" t="s">
        <v>84</v>
      </c>
      <c r="AW525" s="13" t="s">
        <v>33</v>
      </c>
      <c r="AX525" s="13" t="s">
        <v>74</v>
      </c>
      <c r="AY525" s="235" t="s">
        <v>143</v>
      </c>
    </row>
    <row r="526" s="14" customFormat="1">
      <c r="A526" s="14"/>
      <c r="B526" s="236"/>
      <c r="C526" s="237"/>
      <c r="D526" s="226" t="s">
        <v>154</v>
      </c>
      <c r="E526" s="238" t="s">
        <v>19</v>
      </c>
      <c r="F526" s="239" t="s">
        <v>156</v>
      </c>
      <c r="G526" s="237"/>
      <c r="H526" s="240">
        <v>870.14200000000005</v>
      </c>
      <c r="I526" s="241"/>
      <c r="J526" s="237"/>
      <c r="K526" s="237"/>
      <c r="L526" s="242"/>
      <c r="M526" s="243"/>
      <c r="N526" s="244"/>
      <c r="O526" s="244"/>
      <c r="P526" s="244"/>
      <c r="Q526" s="244"/>
      <c r="R526" s="244"/>
      <c r="S526" s="244"/>
      <c r="T526" s="245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6" t="s">
        <v>154</v>
      </c>
      <c r="AU526" s="246" t="s">
        <v>84</v>
      </c>
      <c r="AV526" s="14" t="s">
        <v>150</v>
      </c>
      <c r="AW526" s="14" t="s">
        <v>33</v>
      </c>
      <c r="AX526" s="14" t="s">
        <v>82</v>
      </c>
      <c r="AY526" s="246" t="s">
        <v>143</v>
      </c>
    </row>
    <row r="527" s="2" customFormat="1" ht="24.15" customHeight="1">
      <c r="A527" s="40"/>
      <c r="B527" s="41"/>
      <c r="C527" s="206" t="s">
        <v>759</v>
      </c>
      <c r="D527" s="206" t="s">
        <v>145</v>
      </c>
      <c r="E527" s="207" t="s">
        <v>760</v>
      </c>
      <c r="F527" s="208" t="s">
        <v>761</v>
      </c>
      <c r="G527" s="209" t="s">
        <v>655</v>
      </c>
      <c r="H527" s="278"/>
      <c r="I527" s="211"/>
      <c r="J527" s="212">
        <f>ROUND(I527*H527,2)</f>
        <v>0</v>
      </c>
      <c r="K527" s="208" t="s">
        <v>167</v>
      </c>
      <c r="L527" s="46"/>
      <c r="M527" s="213" t="s">
        <v>19</v>
      </c>
      <c r="N527" s="214" t="s">
        <v>45</v>
      </c>
      <c r="O527" s="86"/>
      <c r="P527" s="215">
        <f>O527*H527</f>
        <v>0</v>
      </c>
      <c r="Q527" s="215">
        <v>0</v>
      </c>
      <c r="R527" s="215">
        <f>Q527*H527</f>
        <v>0</v>
      </c>
      <c r="S527" s="215">
        <v>0</v>
      </c>
      <c r="T527" s="216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17" t="s">
        <v>237</v>
      </c>
      <c r="AT527" s="217" t="s">
        <v>145</v>
      </c>
      <c r="AU527" s="217" t="s">
        <v>84</v>
      </c>
      <c r="AY527" s="19" t="s">
        <v>143</v>
      </c>
      <c r="BE527" s="218">
        <f>IF(N527="základní",J527,0)</f>
        <v>0</v>
      </c>
      <c r="BF527" s="218">
        <f>IF(N527="snížená",J527,0)</f>
        <v>0</v>
      </c>
      <c r="BG527" s="218">
        <f>IF(N527="zákl. přenesená",J527,0)</f>
        <v>0</v>
      </c>
      <c r="BH527" s="218">
        <f>IF(N527="sníž. přenesená",J527,0)</f>
        <v>0</v>
      </c>
      <c r="BI527" s="218">
        <f>IF(N527="nulová",J527,0)</f>
        <v>0</v>
      </c>
      <c r="BJ527" s="19" t="s">
        <v>82</v>
      </c>
      <c r="BK527" s="218">
        <f>ROUND(I527*H527,2)</f>
        <v>0</v>
      </c>
      <c r="BL527" s="19" t="s">
        <v>237</v>
      </c>
      <c r="BM527" s="217" t="s">
        <v>762</v>
      </c>
    </row>
    <row r="528" s="2" customFormat="1">
      <c r="A528" s="40"/>
      <c r="B528" s="41"/>
      <c r="C528" s="42"/>
      <c r="D528" s="219" t="s">
        <v>152</v>
      </c>
      <c r="E528" s="42"/>
      <c r="F528" s="220" t="s">
        <v>763</v>
      </c>
      <c r="G528" s="42"/>
      <c r="H528" s="42"/>
      <c r="I528" s="221"/>
      <c r="J528" s="42"/>
      <c r="K528" s="42"/>
      <c r="L528" s="46"/>
      <c r="M528" s="222"/>
      <c r="N528" s="223"/>
      <c r="O528" s="86"/>
      <c r="P528" s="86"/>
      <c r="Q528" s="86"/>
      <c r="R528" s="86"/>
      <c r="S528" s="86"/>
      <c r="T528" s="87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9" t="s">
        <v>152</v>
      </c>
      <c r="AU528" s="19" t="s">
        <v>84</v>
      </c>
    </row>
    <row r="529" s="12" customFormat="1" ht="22.8" customHeight="1">
      <c r="A529" s="12"/>
      <c r="B529" s="190"/>
      <c r="C529" s="191"/>
      <c r="D529" s="192" t="s">
        <v>73</v>
      </c>
      <c r="E529" s="204" t="s">
        <v>764</v>
      </c>
      <c r="F529" s="204" t="s">
        <v>765</v>
      </c>
      <c r="G529" s="191"/>
      <c r="H529" s="191"/>
      <c r="I529" s="194"/>
      <c r="J529" s="205">
        <f>BK529</f>
        <v>0</v>
      </c>
      <c r="K529" s="191"/>
      <c r="L529" s="196"/>
      <c r="M529" s="197"/>
      <c r="N529" s="198"/>
      <c r="O529" s="198"/>
      <c r="P529" s="199">
        <f>SUM(P530:P548)</f>
        <v>0</v>
      </c>
      <c r="Q529" s="198"/>
      <c r="R529" s="199">
        <f>SUM(R530:R548)</f>
        <v>0.13246999999999998</v>
      </c>
      <c r="S529" s="198"/>
      <c r="T529" s="200">
        <f>SUM(T530:T548)</f>
        <v>0</v>
      </c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R529" s="201" t="s">
        <v>84</v>
      </c>
      <c r="AT529" s="202" t="s">
        <v>73</v>
      </c>
      <c r="AU529" s="202" t="s">
        <v>82</v>
      </c>
      <c r="AY529" s="201" t="s">
        <v>143</v>
      </c>
      <c r="BK529" s="203">
        <f>SUM(BK530:BK548)</f>
        <v>0</v>
      </c>
    </row>
    <row r="530" s="2" customFormat="1" ht="16.5" customHeight="1">
      <c r="A530" s="40"/>
      <c r="B530" s="41"/>
      <c r="C530" s="206" t="s">
        <v>766</v>
      </c>
      <c r="D530" s="206" t="s">
        <v>145</v>
      </c>
      <c r="E530" s="207" t="s">
        <v>767</v>
      </c>
      <c r="F530" s="208" t="s">
        <v>768</v>
      </c>
      <c r="G530" s="209" t="s">
        <v>280</v>
      </c>
      <c r="H530" s="210">
        <v>52</v>
      </c>
      <c r="I530" s="211"/>
      <c r="J530" s="212">
        <f>ROUND(I530*H530,2)</f>
        <v>0</v>
      </c>
      <c r="K530" s="208" t="s">
        <v>167</v>
      </c>
      <c r="L530" s="46"/>
      <c r="M530" s="213" t="s">
        <v>19</v>
      </c>
      <c r="N530" s="214" t="s">
        <v>45</v>
      </c>
      <c r="O530" s="86"/>
      <c r="P530" s="215">
        <f>O530*H530</f>
        <v>0</v>
      </c>
      <c r="Q530" s="215">
        <v>0.00048000000000000001</v>
      </c>
      <c r="R530" s="215">
        <f>Q530*H530</f>
        <v>0.02496</v>
      </c>
      <c r="S530" s="215">
        <v>0</v>
      </c>
      <c r="T530" s="216">
        <f>S530*H530</f>
        <v>0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17" t="s">
        <v>237</v>
      </c>
      <c r="AT530" s="217" t="s">
        <v>145</v>
      </c>
      <c r="AU530" s="217" t="s">
        <v>84</v>
      </c>
      <c r="AY530" s="19" t="s">
        <v>143</v>
      </c>
      <c r="BE530" s="218">
        <f>IF(N530="základní",J530,0)</f>
        <v>0</v>
      </c>
      <c r="BF530" s="218">
        <f>IF(N530="snížená",J530,0)</f>
        <v>0</v>
      </c>
      <c r="BG530" s="218">
        <f>IF(N530="zákl. přenesená",J530,0)</f>
        <v>0</v>
      </c>
      <c r="BH530" s="218">
        <f>IF(N530="sníž. přenesená",J530,0)</f>
        <v>0</v>
      </c>
      <c r="BI530" s="218">
        <f>IF(N530="nulová",J530,0)</f>
        <v>0</v>
      </c>
      <c r="BJ530" s="19" t="s">
        <v>82</v>
      </c>
      <c r="BK530" s="218">
        <f>ROUND(I530*H530,2)</f>
        <v>0</v>
      </c>
      <c r="BL530" s="19" t="s">
        <v>237</v>
      </c>
      <c r="BM530" s="217" t="s">
        <v>769</v>
      </c>
    </row>
    <row r="531" s="2" customFormat="1">
      <c r="A531" s="40"/>
      <c r="B531" s="41"/>
      <c r="C531" s="42"/>
      <c r="D531" s="219" t="s">
        <v>152</v>
      </c>
      <c r="E531" s="42"/>
      <c r="F531" s="220" t="s">
        <v>770</v>
      </c>
      <c r="G531" s="42"/>
      <c r="H531" s="42"/>
      <c r="I531" s="221"/>
      <c r="J531" s="42"/>
      <c r="K531" s="42"/>
      <c r="L531" s="46"/>
      <c r="M531" s="222"/>
      <c r="N531" s="223"/>
      <c r="O531" s="86"/>
      <c r="P531" s="86"/>
      <c r="Q531" s="86"/>
      <c r="R531" s="86"/>
      <c r="S531" s="86"/>
      <c r="T531" s="87"/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T531" s="19" t="s">
        <v>152</v>
      </c>
      <c r="AU531" s="19" t="s">
        <v>84</v>
      </c>
    </row>
    <row r="532" s="2" customFormat="1" ht="16.5" customHeight="1">
      <c r="A532" s="40"/>
      <c r="B532" s="41"/>
      <c r="C532" s="206" t="s">
        <v>771</v>
      </c>
      <c r="D532" s="206" t="s">
        <v>145</v>
      </c>
      <c r="E532" s="207" t="s">
        <v>772</v>
      </c>
      <c r="F532" s="208" t="s">
        <v>773</v>
      </c>
      <c r="G532" s="209" t="s">
        <v>280</v>
      </c>
      <c r="H532" s="210">
        <v>8</v>
      </c>
      <c r="I532" s="211"/>
      <c r="J532" s="212">
        <f>ROUND(I532*H532,2)</f>
        <v>0</v>
      </c>
      <c r="K532" s="208" t="s">
        <v>167</v>
      </c>
      <c r="L532" s="46"/>
      <c r="M532" s="213" t="s">
        <v>19</v>
      </c>
      <c r="N532" s="214" t="s">
        <v>45</v>
      </c>
      <c r="O532" s="86"/>
      <c r="P532" s="215">
        <f>O532*H532</f>
        <v>0</v>
      </c>
      <c r="Q532" s="215">
        <v>0.00071000000000000002</v>
      </c>
      <c r="R532" s="215">
        <f>Q532*H532</f>
        <v>0.0056800000000000002</v>
      </c>
      <c r="S532" s="215">
        <v>0</v>
      </c>
      <c r="T532" s="216">
        <f>S532*H532</f>
        <v>0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17" t="s">
        <v>237</v>
      </c>
      <c r="AT532" s="217" t="s">
        <v>145</v>
      </c>
      <c r="AU532" s="217" t="s">
        <v>84</v>
      </c>
      <c r="AY532" s="19" t="s">
        <v>143</v>
      </c>
      <c r="BE532" s="218">
        <f>IF(N532="základní",J532,0)</f>
        <v>0</v>
      </c>
      <c r="BF532" s="218">
        <f>IF(N532="snížená",J532,0)</f>
        <v>0</v>
      </c>
      <c r="BG532" s="218">
        <f>IF(N532="zákl. přenesená",J532,0)</f>
        <v>0</v>
      </c>
      <c r="BH532" s="218">
        <f>IF(N532="sníž. přenesená",J532,0)</f>
        <v>0</v>
      </c>
      <c r="BI532" s="218">
        <f>IF(N532="nulová",J532,0)</f>
        <v>0</v>
      </c>
      <c r="BJ532" s="19" t="s">
        <v>82</v>
      </c>
      <c r="BK532" s="218">
        <f>ROUND(I532*H532,2)</f>
        <v>0</v>
      </c>
      <c r="BL532" s="19" t="s">
        <v>237</v>
      </c>
      <c r="BM532" s="217" t="s">
        <v>774</v>
      </c>
    </row>
    <row r="533" s="2" customFormat="1">
      <c r="A533" s="40"/>
      <c r="B533" s="41"/>
      <c r="C533" s="42"/>
      <c r="D533" s="219" t="s">
        <v>152</v>
      </c>
      <c r="E533" s="42"/>
      <c r="F533" s="220" t="s">
        <v>775</v>
      </c>
      <c r="G533" s="42"/>
      <c r="H533" s="42"/>
      <c r="I533" s="221"/>
      <c r="J533" s="42"/>
      <c r="K533" s="42"/>
      <c r="L533" s="46"/>
      <c r="M533" s="222"/>
      <c r="N533" s="223"/>
      <c r="O533" s="86"/>
      <c r="P533" s="86"/>
      <c r="Q533" s="86"/>
      <c r="R533" s="86"/>
      <c r="S533" s="86"/>
      <c r="T533" s="87"/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T533" s="19" t="s">
        <v>152</v>
      </c>
      <c r="AU533" s="19" t="s">
        <v>84</v>
      </c>
    </row>
    <row r="534" s="2" customFormat="1" ht="16.5" customHeight="1">
      <c r="A534" s="40"/>
      <c r="B534" s="41"/>
      <c r="C534" s="206" t="s">
        <v>776</v>
      </c>
      <c r="D534" s="206" t="s">
        <v>145</v>
      </c>
      <c r="E534" s="207" t="s">
        <v>777</v>
      </c>
      <c r="F534" s="208" t="s">
        <v>778</v>
      </c>
      <c r="G534" s="209" t="s">
        <v>280</v>
      </c>
      <c r="H534" s="210">
        <v>45</v>
      </c>
      <c r="I534" s="211"/>
      <c r="J534" s="212">
        <f>ROUND(I534*H534,2)</f>
        <v>0</v>
      </c>
      <c r="K534" s="208" t="s">
        <v>167</v>
      </c>
      <c r="L534" s="46"/>
      <c r="M534" s="213" t="s">
        <v>19</v>
      </c>
      <c r="N534" s="214" t="s">
        <v>45</v>
      </c>
      <c r="O534" s="86"/>
      <c r="P534" s="215">
        <f>O534*H534</f>
        <v>0</v>
      </c>
      <c r="Q534" s="215">
        <v>0.0022399999999999998</v>
      </c>
      <c r="R534" s="215">
        <f>Q534*H534</f>
        <v>0.10079999999999999</v>
      </c>
      <c r="S534" s="215">
        <v>0</v>
      </c>
      <c r="T534" s="216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17" t="s">
        <v>237</v>
      </c>
      <c r="AT534" s="217" t="s">
        <v>145</v>
      </c>
      <c r="AU534" s="217" t="s">
        <v>84</v>
      </c>
      <c r="AY534" s="19" t="s">
        <v>143</v>
      </c>
      <c r="BE534" s="218">
        <f>IF(N534="základní",J534,0)</f>
        <v>0</v>
      </c>
      <c r="BF534" s="218">
        <f>IF(N534="snížená",J534,0)</f>
        <v>0</v>
      </c>
      <c r="BG534" s="218">
        <f>IF(N534="zákl. přenesená",J534,0)</f>
        <v>0</v>
      </c>
      <c r="BH534" s="218">
        <f>IF(N534="sníž. přenesená",J534,0)</f>
        <v>0</v>
      </c>
      <c r="BI534" s="218">
        <f>IF(N534="nulová",J534,0)</f>
        <v>0</v>
      </c>
      <c r="BJ534" s="19" t="s">
        <v>82</v>
      </c>
      <c r="BK534" s="218">
        <f>ROUND(I534*H534,2)</f>
        <v>0</v>
      </c>
      <c r="BL534" s="19" t="s">
        <v>237</v>
      </c>
      <c r="BM534" s="217" t="s">
        <v>779</v>
      </c>
    </row>
    <row r="535" s="2" customFormat="1">
      <c r="A535" s="40"/>
      <c r="B535" s="41"/>
      <c r="C535" s="42"/>
      <c r="D535" s="219" t="s">
        <v>152</v>
      </c>
      <c r="E535" s="42"/>
      <c r="F535" s="220" t="s">
        <v>780</v>
      </c>
      <c r="G535" s="42"/>
      <c r="H535" s="42"/>
      <c r="I535" s="221"/>
      <c r="J535" s="42"/>
      <c r="K535" s="42"/>
      <c r="L535" s="46"/>
      <c r="M535" s="222"/>
      <c r="N535" s="223"/>
      <c r="O535" s="86"/>
      <c r="P535" s="86"/>
      <c r="Q535" s="86"/>
      <c r="R535" s="86"/>
      <c r="S535" s="86"/>
      <c r="T535" s="87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T535" s="19" t="s">
        <v>152</v>
      </c>
      <c r="AU535" s="19" t="s">
        <v>84</v>
      </c>
    </row>
    <row r="536" s="2" customFormat="1" ht="16.5" customHeight="1">
      <c r="A536" s="40"/>
      <c r="B536" s="41"/>
      <c r="C536" s="206" t="s">
        <v>781</v>
      </c>
      <c r="D536" s="206" t="s">
        <v>145</v>
      </c>
      <c r="E536" s="207" t="s">
        <v>782</v>
      </c>
      <c r="F536" s="208" t="s">
        <v>783</v>
      </c>
      <c r="G536" s="209" t="s">
        <v>368</v>
      </c>
      <c r="H536" s="210">
        <v>8</v>
      </c>
      <c r="I536" s="211"/>
      <c r="J536" s="212">
        <f>ROUND(I536*H536,2)</f>
        <v>0</v>
      </c>
      <c r="K536" s="208" t="s">
        <v>19</v>
      </c>
      <c r="L536" s="46"/>
      <c r="M536" s="213" t="s">
        <v>19</v>
      </c>
      <c r="N536" s="214" t="s">
        <v>45</v>
      </c>
      <c r="O536" s="86"/>
      <c r="P536" s="215">
        <f>O536*H536</f>
        <v>0</v>
      </c>
      <c r="Q536" s="215">
        <v>0</v>
      </c>
      <c r="R536" s="215">
        <f>Q536*H536</f>
        <v>0</v>
      </c>
      <c r="S536" s="215">
        <v>0</v>
      </c>
      <c r="T536" s="216">
        <f>S536*H536</f>
        <v>0</v>
      </c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R536" s="217" t="s">
        <v>237</v>
      </c>
      <c r="AT536" s="217" t="s">
        <v>145</v>
      </c>
      <c r="AU536" s="217" t="s">
        <v>84</v>
      </c>
      <c r="AY536" s="19" t="s">
        <v>143</v>
      </c>
      <c r="BE536" s="218">
        <f>IF(N536="základní",J536,0)</f>
        <v>0</v>
      </c>
      <c r="BF536" s="218">
        <f>IF(N536="snížená",J536,0)</f>
        <v>0</v>
      </c>
      <c r="BG536" s="218">
        <f>IF(N536="zákl. přenesená",J536,0)</f>
        <v>0</v>
      </c>
      <c r="BH536" s="218">
        <f>IF(N536="sníž. přenesená",J536,0)</f>
        <v>0</v>
      </c>
      <c r="BI536" s="218">
        <f>IF(N536="nulová",J536,0)</f>
        <v>0</v>
      </c>
      <c r="BJ536" s="19" t="s">
        <v>82</v>
      </c>
      <c r="BK536" s="218">
        <f>ROUND(I536*H536,2)</f>
        <v>0</v>
      </c>
      <c r="BL536" s="19" t="s">
        <v>237</v>
      </c>
      <c r="BM536" s="217" t="s">
        <v>784</v>
      </c>
    </row>
    <row r="537" s="2" customFormat="1" ht="16.5" customHeight="1">
      <c r="A537" s="40"/>
      <c r="B537" s="41"/>
      <c r="C537" s="206" t="s">
        <v>785</v>
      </c>
      <c r="D537" s="206" t="s">
        <v>145</v>
      </c>
      <c r="E537" s="207" t="s">
        <v>786</v>
      </c>
      <c r="F537" s="208" t="s">
        <v>787</v>
      </c>
      <c r="G537" s="209" t="s">
        <v>368</v>
      </c>
      <c r="H537" s="210">
        <v>1</v>
      </c>
      <c r="I537" s="211"/>
      <c r="J537" s="212">
        <f>ROUND(I537*H537,2)</f>
        <v>0</v>
      </c>
      <c r="K537" s="208" t="s">
        <v>167</v>
      </c>
      <c r="L537" s="46"/>
      <c r="M537" s="213" t="s">
        <v>19</v>
      </c>
      <c r="N537" s="214" t="s">
        <v>45</v>
      </c>
      <c r="O537" s="86"/>
      <c r="P537" s="215">
        <f>O537*H537</f>
        <v>0</v>
      </c>
      <c r="Q537" s="215">
        <v>0.00016000000000000001</v>
      </c>
      <c r="R537" s="215">
        <f>Q537*H537</f>
        <v>0.00016000000000000001</v>
      </c>
      <c r="S537" s="215">
        <v>0</v>
      </c>
      <c r="T537" s="216">
        <f>S537*H537</f>
        <v>0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17" t="s">
        <v>237</v>
      </c>
      <c r="AT537" s="217" t="s">
        <v>145</v>
      </c>
      <c r="AU537" s="217" t="s">
        <v>84</v>
      </c>
      <c r="AY537" s="19" t="s">
        <v>143</v>
      </c>
      <c r="BE537" s="218">
        <f>IF(N537="základní",J537,0)</f>
        <v>0</v>
      </c>
      <c r="BF537" s="218">
        <f>IF(N537="snížená",J537,0)</f>
        <v>0</v>
      </c>
      <c r="BG537" s="218">
        <f>IF(N537="zákl. přenesená",J537,0)</f>
        <v>0</v>
      </c>
      <c r="BH537" s="218">
        <f>IF(N537="sníž. přenesená",J537,0)</f>
        <v>0</v>
      </c>
      <c r="BI537" s="218">
        <f>IF(N537="nulová",J537,0)</f>
        <v>0</v>
      </c>
      <c r="BJ537" s="19" t="s">
        <v>82</v>
      </c>
      <c r="BK537" s="218">
        <f>ROUND(I537*H537,2)</f>
        <v>0</v>
      </c>
      <c r="BL537" s="19" t="s">
        <v>237</v>
      </c>
      <c r="BM537" s="217" t="s">
        <v>788</v>
      </c>
    </row>
    <row r="538" s="2" customFormat="1">
      <c r="A538" s="40"/>
      <c r="B538" s="41"/>
      <c r="C538" s="42"/>
      <c r="D538" s="219" t="s">
        <v>152</v>
      </c>
      <c r="E538" s="42"/>
      <c r="F538" s="220" t="s">
        <v>789</v>
      </c>
      <c r="G538" s="42"/>
      <c r="H538" s="42"/>
      <c r="I538" s="221"/>
      <c r="J538" s="42"/>
      <c r="K538" s="42"/>
      <c r="L538" s="46"/>
      <c r="M538" s="222"/>
      <c r="N538" s="223"/>
      <c r="O538" s="86"/>
      <c r="P538" s="86"/>
      <c r="Q538" s="86"/>
      <c r="R538" s="86"/>
      <c r="S538" s="86"/>
      <c r="T538" s="87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T538" s="19" t="s">
        <v>152</v>
      </c>
      <c r="AU538" s="19" t="s">
        <v>84</v>
      </c>
    </row>
    <row r="539" s="2" customFormat="1" ht="16.5" customHeight="1">
      <c r="A539" s="40"/>
      <c r="B539" s="41"/>
      <c r="C539" s="206" t="s">
        <v>790</v>
      </c>
      <c r="D539" s="206" t="s">
        <v>145</v>
      </c>
      <c r="E539" s="207" t="s">
        <v>791</v>
      </c>
      <c r="F539" s="208" t="s">
        <v>792</v>
      </c>
      <c r="G539" s="209" t="s">
        <v>368</v>
      </c>
      <c r="H539" s="210">
        <v>3</v>
      </c>
      <c r="I539" s="211"/>
      <c r="J539" s="212">
        <f>ROUND(I539*H539,2)</f>
        <v>0</v>
      </c>
      <c r="K539" s="208" t="s">
        <v>167</v>
      </c>
      <c r="L539" s="46"/>
      <c r="M539" s="213" t="s">
        <v>19</v>
      </c>
      <c r="N539" s="214" t="s">
        <v>45</v>
      </c>
      <c r="O539" s="86"/>
      <c r="P539" s="215">
        <f>O539*H539</f>
        <v>0</v>
      </c>
      <c r="Q539" s="215">
        <v>0.00029</v>
      </c>
      <c r="R539" s="215">
        <f>Q539*H539</f>
        <v>0.00087000000000000001</v>
      </c>
      <c r="S539" s="215">
        <v>0</v>
      </c>
      <c r="T539" s="216">
        <f>S539*H539</f>
        <v>0</v>
      </c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R539" s="217" t="s">
        <v>237</v>
      </c>
      <c r="AT539" s="217" t="s">
        <v>145</v>
      </c>
      <c r="AU539" s="217" t="s">
        <v>84</v>
      </c>
      <c r="AY539" s="19" t="s">
        <v>143</v>
      </c>
      <c r="BE539" s="218">
        <f>IF(N539="základní",J539,0)</f>
        <v>0</v>
      </c>
      <c r="BF539" s="218">
        <f>IF(N539="snížená",J539,0)</f>
        <v>0</v>
      </c>
      <c r="BG539" s="218">
        <f>IF(N539="zákl. přenesená",J539,0)</f>
        <v>0</v>
      </c>
      <c r="BH539" s="218">
        <f>IF(N539="sníž. přenesená",J539,0)</f>
        <v>0</v>
      </c>
      <c r="BI539" s="218">
        <f>IF(N539="nulová",J539,0)</f>
        <v>0</v>
      </c>
      <c r="BJ539" s="19" t="s">
        <v>82</v>
      </c>
      <c r="BK539" s="218">
        <f>ROUND(I539*H539,2)</f>
        <v>0</v>
      </c>
      <c r="BL539" s="19" t="s">
        <v>237</v>
      </c>
      <c r="BM539" s="217" t="s">
        <v>793</v>
      </c>
    </row>
    <row r="540" s="2" customFormat="1">
      <c r="A540" s="40"/>
      <c r="B540" s="41"/>
      <c r="C540" s="42"/>
      <c r="D540" s="219" t="s">
        <v>152</v>
      </c>
      <c r="E540" s="42"/>
      <c r="F540" s="220" t="s">
        <v>794</v>
      </c>
      <c r="G540" s="42"/>
      <c r="H540" s="42"/>
      <c r="I540" s="221"/>
      <c r="J540" s="42"/>
      <c r="K540" s="42"/>
      <c r="L540" s="46"/>
      <c r="M540" s="222"/>
      <c r="N540" s="223"/>
      <c r="O540" s="86"/>
      <c r="P540" s="86"/>
      <c r="Q540" s="86"/>
      <c r="R540" s="86"/>
      <c r="S540" s="86"/>
      <c r="T540" s="87"/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T540" s="19" t="s">
        <v>152</v>
      </c>
      <c r="AU540" s="19" t="s">
        <v>84</v>
      </c>
    </row>
    <row r="541" s="2" customFormat="1" ht="16.5" customHeight="1">
      <c r="A541" s="40"/>
      <c r="B541" s="41"/>
      <c r="C541" s="206" t="s">
        <v>795</v>
      </c>
      <c r="D541" s="206" t="s">
        <v>145</v>
      </c>
      <c r="E541" s="207" t="s">
        <v>796</v>
      </c>
      <c r="F541" s="208" t="s">
        <v>797</v>
      </c>
      <c r="G541" s="209" t="s">
        <v>280</v>
      </c>
      <c r="H541" s="210">
        <v>105</v>
      </c>
      <c r="I541" s="211"/>
      <c r="J541" s="212">
        <f>ROUND(I541*H541,2)</f>
        <v>0</v>
      </c>
      <c r="K541" s="208" t="s">
        <v>167</v>
      </c>
      <c r="L541" s="46"/>
      <c r="M541" s="213" t="s">
        <v>19</v>
      </c>
      <c r="N541" s="214" t="s">
        <v>45</v>
      </c>
      <c r="O541" s="86"/>
      <c r="P541" s="215">
        <f>O541*H541</f>
        <v>0</v>
      </c>
      <c r="Q541" s="215">
        <v>0</v>
      </c>
      <c r="R541" s="215">
        <f>Q541*H541</f>
        <v>0</v>
      </c>
      <c r="S541" s="215">
        <v>0</v>
      </c>
      <c r="T541" s="216">
        <f>S541*H541</f>
        <v>0</v>
      </c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R541" s="217" t="s">
        <v>237</v>
      </c>
      <c r="AT541" s="217" t="s">
        <v>145</v>
      </c>
      <c r="AU541" s="217" t="s">
        <v>84</v>
      </c>
      <c r="AY541" s="19" t="s">
        <v>143</v>
      </c>
      <c r="BE541" s="218">
        <f>IF(N541="základní",J541,0)</f>
        <v>0</v>
      </c>
      <c r="BF541" s="218">
        <f>IF(N541="snížená",J541,0)</f>
        <v>0</v>
      </c>
      <c r="BG541" s="218">
        <f>IF(N541="zákl. přenesená",J541,0)</f>
        <v>0</v>
      </c>
      <c r="BH541" s="218">
        <f>IF(N541="sníž. přenesená",J541,0)</f>
        <v>0</v>
      </c>
      <c r="BI541" s="218">
        <f>IF(N541="nulová",J541,0)</f>
        <v>0</v>
      </c>
      <c r="BJ541" s="19" t="s">
        <v>82</v>
      </c>
      <c r="BK541" s="218">
        <f>ROUND(I541*H541,2)</f>
        <v>0</v>
      </c>
      <c r="BL541" s="19" t="s">
        <v>237</v>
      </c>
      <c r="BM541" s="217" t="s">
        <v>798</v>
      </c>
    </row>
    <row r="542" s="2" customFormat="1">
      <c r="A542" s="40"/>
      <c r="B542" s="41"/>
      <c r="C542" s="42"/>
      <c r="D542" s="219" t="s">
        <v>152</v>
      </c>
      <c r="E542" s="42"/>
      <c r="F542" s="220" t="s">
        <v>799</v>
      </c>
      <c r="G542" s="42"/>
      <c r="H542" s="42"/>
      <c r="I542" s="221"/>
      <c r="J542" s="42"/>
      <c r="K542" s="42"/>
      <c r="L542" s="46"/>
      <c r="M542" s="222"/>
      <c r="N542" s="223"/>
      <c r="O542" s="86"/>
      <c r="P542" s="86"/>
      <c r="Q542" s="86"/>
      <c r="R542" s="86"/>
      <c r="S542" s="86"/>
      <c r="T542" s="87"/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T542" s="19" t="s">
        <v>152</v>
      </c>
      <c r="AU542" s="19" t="s">
        <v>84</v>
      </c>
    </row>
    <row r="543" s="13" customFormat="1">
      <c r="A543" s="13"/>
      <c r="B543" s="224"/>
      <c r="C543" s="225"/>
      <c r="D543" s="226" t="s">
        <v>154</v>
      </c>
      <c r="E543" s="227" t="s">
        <v>19</v>
      </c>
      <c r="F543" s="228" t="s">
        <v>480</v>
      </c>
      <c r="G543" s="225"/>
      <c r="H543" s="229">
        <v>52</v>
      </c>
      <c r="I543" s="230"/>
      <c r="J543" s="225"/>
      <c r="K543" s="225"/>
      <c r="L543" s="231"/>
      <c r="M543" s="232"/>
      <c r="N543" s="233"/>
      <c r="O543" s="233"/>
      <c r="P543" s="233"/>
      <c r="Q543" s="233"/>
      <c r="R543" s="233"/>
      <c r="S543" s="233"/>
      <c r="T543" s="234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5" t="s">
        <v>154</v>
      </c>
      <c r="AU543" s="235" t="s">
        <v>84</v>
      </c>
      <c r="AV543" s="13" t="s">
        <v>84</v>
      </c>
      <c r="AW543" s="13" t="s">
        <v>33</v>
      </c>
      <c r="AX543" s="13" t="s">
        <v>74</v>
      </c>
      <c r="AY543" s="235" t="s">
        <v>143</v>
      </c>
    </row>
    <row r="544" s="13" customFormat="1">
      <c r="A544" s="13"/>
      <c r="B544" s="224"/>
      <c r="C544" s="225"/>
      <c r="D544" s="226" t="s">
        <v>154</v>
      </c>
      <c r="E544" s="227" t="s">
        <v>19</v>
      </c>
      <c r="F544" s="228" t="s">
        <v>191</v>
      </c>
      <c r="G544" s="225"/>
      <c r="H544" s="229">
        <v>8</v>
      </c>
      <c r="I544" s="230"/>
      <c r="J544" s="225"/>
      <c r="K544" s="225"/>
      <c r="L544" s="231"/>
      <c r="M544" s="232"/>
      <c r="N544" s="233"/>
      <c r="O544" s="233"/>
      <c r="P544" s="233"/>
      <c r="Q544" s="233"/>
      <c r="R544" s="233"/>
      <c r="S544" s="233"/>
      <c r="T544" s="234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5" t="s">
        <v>154</v>
      </c>
      <c r="AU544" s="235" t="s">
        <v>84</v>
      </c>
      <c r="AV544" s="13" t="s">
        <v>84</v>
      </c>
      <c r="AW544" s="13" t="s">
        <v>33</v>
      </c>
      <c r="AX544" s="13" t="s">
        <v>74</v>
      </c>
      <c r="AY544" s="235" t="s">
        <v>143</v>
      </c>
    </row>
    <row r="545" s="13" customFormat="1">
      <c r="A545" s="13"/>
      <c r="B545" s="224"/>
      <c r="C545" s="225"/>
      <c r="D545" s="226" t="s">
        <v>154</v>
      </c>
      <c r="E545" s="227" t="s">
        <v>19</v>
      </c>
      <c r="F545" s="228" t="s">
        <v>440</v>
      </c>
      <c r="G545" s="225"/>
      <c r="H545" s="229">
        <v>45</v>
      </c>
      <c r="I545" s="230"/>
      <c r="J545" s="225"/>
      <c r="K545" s="225"/>
      <c r="L545" s="231"/>
      <c r="M545" s="232"/>
      <c r="N545" s="233"/>
      <c r="O545" s="233"/>
      <c r="P545" s="233"/>
      <c r="Q545" s="233"/>
      <c r="R545" s="233"/>
      <c r="S545" s="233"/>
      <c r="T545" s="234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5" t="s">
        <v>154</v>
      </c>
      <c r="AU545" s="235" t="s">
        <v>84</v>
      </c>
      <c r="AV545" s="13" t="s">
        <v>84</v>
      </c>
      <c r="AW545" s="13" t="s">
        <v>33</v>
      </c>
      <c r="AX545" s="13" t="s">
        <v>74</v>
      </c>
      <c r="AY545" s="235" t="s">
        <v>143</v>
      </c>
    </row>
    <row r="546" s="14" customFormat="1">
      <c r="A546" s="14"/>
      <c r="B546" s="236"/>
      <c r="C546" s="237"/>
      <c r="D546" s="226" t="s">
        <v>154</v>
      </c>
      <c r="E546" s="238" t="s">
        <v>19</v>
      </c>
      <c r="F546" s="239" t="s">
        <v>156</v>
      </c>
      <c r="G546" s="237"/>
      <c r="H546" s="240">
        <v>105</v>
      </c>
      <c r="I546" s="241"/>
      <c r="J546" s="237"/>
      <c r="K546" s="237"/>
      <c r="L546" s="242"/>
      <c r="M546" s="243"/>
      <c r="N546" s="244"/>
      <c r="O546" s="244"/>
      <c r="P546" s="244"/>
      <c r="Q546" s="244"/>
      <c r="R546" s="244"/>
      <c r="S546" s="244"/>
      <c r="T546" s="245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6" t="s">
        <v>154</v>
      </c>
      <c r="AU546" s="246" t="s">
        <v>84</v>
      </c>
      <c r="AV546" s="14" t="s">
        <v>150</v>
      </c>
      <c r="AW546" s="14" t="s">
        <v>33</v>
      </c>
      <c r="AX546" s="14" t="s">
        <v>82</v>
      </c>
      <c r="AY546" s="246" t="s">
        <v>143</v>
      </c>
    </row>
    <row r="547" s="2" customFormat="1" ht="24.15" customHeight="1">
      <c r="A547" s="40"/>
      <c r="B547" s="41"/>
      <c r="C547" s="206" t="s">
        <v>800</v>
      </c>
      <c r="D547" s="206" t="s">
        <v>145</v>
      </c>
      <c r="E547" s="207" t="s">
        <v>801</v>
      </c>
      <c r="F547" s="208" t="s">
        <v>802</v>
      </c>
      <c r="G547" s="209" t="s">
        <v>655</v>
      </c>
      <c r="H547" s="278"/>
      <c r="I547" s="211"/>
      <c r="J547" s="212">
        <f>ROUND(I547*H547,2)</f>
        <v>0</v>
      </c>
      <c r="K547" s="208" t="s">
        <v>167</v>
      </c>
      <c r="L547" s="46"/>
      <c r="M547" s="213" t="s">
        <v>19</v>
      </c>
      <c r="N547" s="214" t="s">
        <v>45</v>
      </c>
      <c r="O547" s="86"/>
      <c r="P547" s="215">
        <f>O547*H547</f>
        <v>0</v>
      </c>
      <c r="Q547" s="215">
        <v>0</v>
      </c>
      <c r="R547" s="215">
        <f>Q547*H547</f>
        <v>0</v>
      </c>
      <c r="S547" s="215">
        <v>0</v>
      </c>
      <c r="T547" s="216">
        <f>S547*H547</f>
        <v>0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17" t="s">
        <v>237</v>
      </c>
      <c r="AT547" s="217" t="s">
        <v>145</v>
      </c>
      <c r="AU547" s="217" t="s">
        <v>84</v>
      </c>
      <c r="AY547" s="19" t="s">
        <v>143</v>
      </c>
      <c r="BE547" s="218">
        <f>IF(N547="základní",J547,0)</f>
        <v>0</v>
      </c>
      <c r="BF547" s="218">
        <f>IF(N547="snížená",J547,0)</f>
        <v>0</v>
      </c>
      <c r="BG547" s="218">
        <f>IF(N547="zákl. přenesená",J547,0)</f>
        <v>0</v>
      </c>
      <c r="BH547" s="218">
        <f>IF(N547="sníž. přenesená",J547,0)</f>
        <v>0</v>
      </c>
      <c r="BI547" s="218">
        <f>IF(N547="nulová",J547,0)</f>
        <v>0</v>
      </c>
      <c r="BJ547" s="19" t="s">
        <v>82</v>
      </c>
      <c r="BK547" s="218">
        <f>ROUND(I547*H547,2)</f>
        <v>0</v>
      </c>
      <c r="BL547" s="19" t="s">
        <v>237</v>
      </c>
      <c r="BM547" s="217" t="s">
        <v>803</v>
      </c>
    </row>
    <row r="548" s="2" customFormat="1">
      <c r="A548" s="40"/>
      <c r="B548" s="41"/>
      <c r="C548" s="42"/>
      <c r="D548" s="219" t="s">
        <v>152</v>
      </c>
      <c r="E548" s="42"/>
      <c r="F548" s="220" t="s">
        <v>804</v>
      </c>
      <c r="G548" s="42"/>
      <c r="H548" s="42"/>
      <c r="I548" s="221"/>
      <c r="J548" s="42"/>
      <c r="K548" s="42"/>
      <c r="L548" s="46"/>
      <c r="M548" s="222"/>
      <c r="N548" s="223"/>
      <c r="O548" s="86"/>
      <c r="P548" s="86"/>
      <c r="Q548" s="86"/>
      <c r="R548" s="86"/>
      <c r="S548" s="86"/>
      <c r="T548" s="87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T548" s="19" t="s">
        <v>152</v>
      </c>
      <c r="AU548" s="19" t="s">
        <v>84</v>
      </c>
    </row>
    <row r="549" s="12" customFormat="1" ht="22.8" customHeight="1">
      <c r="A549" s="12"/>
      <c r="B549" s="190"/>
      <c r="C549" s="191"/>
      <c r="D549" s="192" t="s">
        <v>73</v>
      </c>
      <c r="E549" s="204" t="s">
        <v>805</v>
      </c>
      <c r="F549" s="204" t="s">
        <v>806</v>
      </c>
      <c r="G549" s="191"/>
      <c r="H549" s="191"/>
      <c r="I549" s="194"/>
      <c r="J549" s="205">
        <f>BK549</f>
        <v>0</v>
      </c>
      <c r="K549" s="191"/>
      <c r="L549" s="196"/>
      <c r="M549" s="197"/>
      <c r="N549" s="198"/>
      <c r="O549" s="198"/>
      <c r="P549" s="199">
        <f>SUM(P550:P596)</f>
        <v>0</v>
      </c>
      <c r="Q549" s="198"/>
      <c r="R549" s="199">
        <f>SUM(R550:R596)</f>
        <v>0.46001600000000004</v>
      </c>
      <c r="S549" s="198"/>
      <c r="T549" s="200">
        <f>SUM(T550:T596)</f>
        <v>0</v>
      </c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R549" s="201" t="s">
        <v>84</v>
      </c>
      <c r="AT549" s="202" t="s">
        <v>73</v>
      </c>
      <c r="AU549" s="202" t="s">
        <v>82</v>
      </c>
      <c r="AY549" s="201" t="s">
        <v>143</v>
      </c>
      <c r="BK549" s="203">
        <f>SUM(BK550:BK596)</f>
        <v>0</v>
      </c>
    </row>
    <row r="550" s="2" customFormat="1" ht="16.5" customHeight="1">
      <c r="A550" s="40"/>
      <c r="B550" s="41"/>
      <c r="C550" s="206" t="s">
        <v>807</v>
      </c>
      <c r="D550" s="206" t="s">
        <v>145</v>
      </c>
      <c r="E550" s="207" t="s">
        <v>808</v>
      </c>
      <c r="F550" s="208" t="s">
        <v>809</v>
      </c>
      <c r="G550" s="209" t="s">
        <v>280</v>
      </c>
      <c r="H550" s="210">
        <v>30</v>
      </c>
      <c r="I550" s="211"/>
      <c r="J550" s="212">
        <f>ROUND(I550*H550,2)</f>
        <v>0</v>
      </c>
      <c r="K550" s="208" t="s">
        <v>167</v>
      </c>
      <c r="L550" s="46"/>
      <c r="M550" s="213" t="s">
        <v>19</v>
      </c>
      <c r="N550" s="214" t="s">
        <v>45</v>
      </c>
      <c r="O550" s="86"/>
      <c r="P550" s="215">
        <f>O550*H550</f>
        <v>0</v>
      </c>
      <c r="Q550" s="215">
        <v>0.0030899999999999999</v>
      </c>
      <c r="R550" s="215">
        <f>Q550*H550</f>
        <v>0.092699999999999991</v>
      </c>
      <c r="S550" s="215">
        <v>0</v>
      </c>
      <c r="T550" s="216">
        <f>S550*H550</f>
        <v>0</v>
      </c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R550" s="217" t="s">
        <v>237</v>
      </c>
      <c r="AT550" s="217" t="s">
        <v>145</v>
      </c>
      <c r="AU550" s="217" t="s">
        <v>84</v>
      </c>
      <c r="AY550" s="19" t="s">
        <v>143</v>
      </c>
      <c r="BE550" s="218">
        <f>IF(N550="základní",J550,0)</f>
        <v>0</v>
      </c>
      <c r="BF550" s="218">
        <f>IF(N550="snížená",J550,0)</f>
        <v>0</v>
      </c>
      <c r="BG550" s="218">
        <f>IF(N550="zákl. přenesená",J550,0)</f>
        <v>0</v>
      </c>
      <c r="BH550" s="218">
        <f>IF(N550="sníž. přenesená",J550,0)</f>
        <v>0</v>
      </c>
      <c r="BI550" s="218">
        <f>IF(N550="nulová",J550,0)</f>
        <v>0</v>
      </c>
      <c r="BJ550" s="19" t="s">
        <v>82</v>
      </c>
      <c r="BK550" s="218">
        <f>ROUND(I550*H550,2)</f>
        <v>0</v>
      </c>
      <c r="BL550" s="19" t="s">
        <v>237</v>
      </c>
      <c r="BM550" s="217" t="s">
        <v>810</v>
      </c>
    </row>
    <row r="551" s="2" customFormat="1">
      <c r="A551" s="40"/>
      <c r="B551" s="41"/>
      <c r="C551" s="42"/>
      <c r="D551" s="219" t="s">
        <v>152</v>
      </c>
      <c r="E551" s="42"/>
      <c r="F551" s="220" t="s">
        <v>811</v>
      </c>
      <c r="G551" s="42"/>
      <c r="H551" s="42"/>
      <c r="I551" s="221"/>
      <c r="J551" s="42"/>
      <c r="K551" s="42"/>
      <c r="L551" s="46"/>
      <c r="M551" s="222"/>
      <c r="N551" s="223"/>
      <c r="O551" s="86"/>
      <c r="P551" s="86"/>
      <c r="Q551" s="86"/>
      <c r="R551" s="86"/>
      <c r="S551" s="86"/>
      <c r="T551" s="87"/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T551" s="19" t="s">
        <v>152</v>
      </c>
      <c r="AU551" s="19" t="s">
        <v>84</v>
      </c>
    </row>
    <row r="552" s="2" customFormat="1" ht="16.5" customHeight="1">
      <c r="A552" s="40"/>
      <c r="B552" s="41"/>
      <c r="C552" s="206" t="s">
        <v>812</v>
      </c>
      <c r="D552" s="206" t="s">
        <v>145</v>
      </c>
      <c r="E552" s="207" t="s">
        <v>813</v>
      </c>
      <c r="F552" s="208" t="s">
        <v>814</v>
      </c>
      <c r="G552" s="209" t="s">
        <v>280</v>
      </c>
      <c r="H552" s="210">
        <v>32.600000000000001</v>
      </c>
      <c r="I552" s="211"/>
      <c r="J552" s="212">
        <f>ROUND(I552*H552,2)</f>
        <v>0</v>
      </c>
      <c r="K552" s="208" t="s">
        <v>19</v>
      </c>
      <c r="L552" s="46"/>
      <c r="M552" s="213" t="s">
        <v>19</v>
      </c>
      <c r="N552" s="214" t="s">
        <v>45</v>
      </c>
      <c r="O552" s="86"/>
      <c r="P552" s="215">
        <f>O552*H552</f>
        <v>0</v>
      </c>
      <c r="Q552" s="215">
        <v>0</v>
      </c>
      <c r="R552" s="215">
        <f>Q552*H552</f>
        <v>0</v>
      </c>
      <c r="S552" s="215">
        <v>0</v>
      </c>
      <c r="T552" s="216">
        <f>S552*H552</f>
        <v>0</v>
      </c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R552" s="217" t="s">
        <v>237</v>
      </c>
      <c r="AT552" s="217" t="s">
        <v>145</v>
      </c>
      <c r="AU552" s="217" t="s">
        <v>84</v>
      </c>
      <c r="AY552" s="19" t="s">
        <v>143</v>
      </c>
      <c r="BE552" s="218">
        <f>IF(N552="základní",J552,0)</f>
        <v>0</v>
      </c>
      <c r="BF552" s="218">
        <f>IF(N552="snížená",J552,0)</f>
        <v>0</v>
      </c>
      <c r="BG552" s="218">
        <f>IF(N552="zákl. přenesená",J552,0)</f>
        <v>0</v>
      </c>
      <c r="BH552" s="218">
        <f>IF(N552="sníž. přenesená",J552,0)</f>
        <v>0</v>
      </c>
      <c r="BI552" s="218">
        <f>IF(N552="nulová",J552,0)</f>
        <v>0</v>
      </c>
      <c r="BJ552" s="19" t="s">
        <v>82</v>
      </c>
      <c r="BK552" s="218">
        <f>ROUND(I552*H552,2)</f>
        <v>0</v>
      </c>
      <c r="BL552" s="19" t="s">
        <v>237</v>
      </c>
      <c r="BM552" s="217" t="s">
        <v>815</v>
      </c>
    </row>
    <row r="553" s="2" customFormat="1" ht="21.75" customHeight="1">
      <c r="A553" s="40"/>
      <c r="B553" s="41"/>
      <c r="C553" s="206" t="s">
        <v>816</v>
      </c>
      <c r="D553" s="206" t="s">
        <v>145</v>
      </c>
      <c r="E553" s="207" t="s">
        <v>817</v>
      </c>
      <c r="F553" s="208" t="s">
        <v>818</v>
      </c>
      <c r="G553" s="209" t="s">
        <v>280</v>
      </c>
      <c r="H553" s="210">
        <v>32</v>
      </c>
      <c r="I553" s="211"/>
      <c r="J553" s="212">
        <f>ROUND(I553*H553,2)</f>
        <v>0</v>
      </c>
      <c r="K553" s="208" t="s">
        <v>167</v>
      </c>
      <c r="L553" s="46"/>
      <c r="M553" s="213" t="s">
        <v>19</v>
      </c>
      <c r="N553" s="214" t="s">
        <v>45</v>
      </c>
      <c r="O553" s="86"/>
      <c r="P553" s="215">
        <f>O553*H553</f>
        <v>0</v>
      </c>
      <c r="Q553" s="215">
        <v>0.00051000000000000004</v>
      </c>
      <c r="R553" s="215">
        <f>Q553*H553</f>
        <v>0.016320000000000001</v>
      </c>
      <c r="S553" s="215">
        <v>0</v>
      </c>
      <c r="T553" s="216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17" t="s">
        <v>237</v>
      </c>
      <c r="AT553" s="217" t="s">
        <v>145</v>
      </c>
      <c r="AU553" s="217" t="s">
        <v>84</v>
      </c>
      <c r="AY553" s="19" t="s">
        <v>143</v>
      </c>
      <c r="BE553" s="218">
        <f>IF(N553="základní",J553,0)</f>
        <v>0</v>
      </c>
      <c r="BF553" s="218">
        <f>IF(N553="snížená",J553,0)</f>
        <v>0</v>
      </c>
      <c r="BG553" s="218">
        <f>IF(N553="zákl. přenesená",J553,0)</f>
        <v>0</v>
      </c>
      <c r="BH553" s="218">
        <f>IF(N553="sníž. přenesená",J553,0)</f>
        <v>0</v>
      </c>
      <c r="BI553" s="218">
        <f>IF(N553="nulová",J553,0)</f>
        <v>0</v>
      </c>
      <c r="BJ553" s="19" t="s">
        <v>82</v>
      </c>
      <c r="BK553" s="218">
        <f>ROUND(I553*H553,2)</f>
        <v>0</v>
      </c>
      <c r="BL553" s="19" t="s">
        <v>237</v>
      </c>
      <c r="BM553" s="217" t="s">
        <v>819</v>
      </c>
    </row>
    <row r="554" s="2" customFormat="1">
      <c r="A554" s="40"/>
      <c r="B554" s="41"/>
      <c r="C554" s="42"/>
      <c r="D554" s="219" t="s">
        <v>152</v>
      </c>
      <c r="E554" s="42"/>
      <c r="F554" s="220" t="s">
        <v>820</v>
      </c>
      <c r="G554" s="42"/>
      <c r="H554" s="42"/>
      <c r="I554" s="221"/>
      <c r="J554" s="42"/>
      <c r="K554" s="42"/>
      <c r="L554" s="46"/>
      <c r="M554" s="222"/>
      <c r="N554" s="223"/>
      <c r="O554" s="86"/>
      <c r="P554" s="86"/>
      <c r="Q554" s="86"/>
      <c r="R554" s="86"/>
      <c r="S554" s="86"/>
      <c r="T554" s="87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T554" s="19" t="s">
        <v>152</v>
      </c>
      <c r="AU554" s="19" t="s">
        <v>84</v>
      </c>
    </row>
    <row r="555" s="2" customFormat="1" ht="21.75" customHeight="1">
      <c r="A555" s="40"/>
      <c r="B555" s="41"/>
      <c r="C555" s="206" t="s">
        <v>821</v>
      </c>
      <c r="D555" s="206" t="s">
        <v>145</v>
      </c>
      <c r="E555" s="207" t="s">
        <v>822</v>
      </c>
      <c r="F555" s="208" t="s">
        <v>823</v>
      </c>
      <c r="G555" s="209" t="s">
        <v>280</v>
      </c>
      <c r="H555" s="210">
        <v>32</v>
      </c>
      <c r="I555" s="211"/>
      <c r="J555" s="212">
        <f>ROUND(I555*H555,2)</f>
        <v>0</v>
      </c>
      <c r="K555" s="208" t="s">
        <v>167</v>
      </c>
      <c r="L555" s="46"/>
      <c r="M555" s="213" t="s">
        <v>19</v>
      </c>
      <c r="N555" s="214" t="s">
        <v>45</v>
      </c>
      <c r="O555" s="86"/>
      <c r="P555" s="215">
        <f>O555*H555</f>
        <v>0</v>
      </c>
      <c r="Q555" s="215">
        <v>0.00084000000000000003</v>
      </c>
      <c r="R555" s="215">
        <f>Q555*H555</f>
        <v>0.026880000000000001</v>
      </c>
      <c r="S555" s="215">
        <v>0</v>
      </c>
      <c r="T555" s="216">
        <f>S555*H555</f>
        <v>0</v>
      </c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R555" s="217" t="s">
        <v>237</v>
      </c>
      <c r="AT555" s="217" t="s">
        <v>145</v>
      </c>
      <c r="AU555" s="217" t="s">
        <v>84</v>
      </c>
      <c r="AY555" s="19" t="s">
        <v>143</v>
      </c>
      <c r="BE555" s="218">
        <f>IF(N555="základní",J555,0)</f>
        <v>0</v>
      </c>
      <c r="BF555" s="218">
        <f>IF(N555="snížená",J555,0)</f>
        <v>0</v>
      </c>
      <c r="BG555" s="218">
        <f>IF(N555="zákl. přenesená",J555,0)</f>
        <v>0</v>
      </c>
      <c r="BH555" s="218">
        <f>IF(N555="sníž. přenesená",J555,0)</f>
        <v>0</v>
      </c>
      <c r="BI555" s="218">
        <f>IF(N555="nulová",J555,0)</f>
        <v>0</v>
      </c>
      <c r="BJ555" s="19" t="s">
        <v>82</v>
      </c>
      <c r="BK555" s="218">
        <f>ROUND(I555*H555,2)</f>
        <v>0</v>
      </c>
      <c r="BL555" s="19" t="s">
        <v>237</v>
      </c>
      <c r="BM555" s="217" t="s">
        <v>824</v>
      </c>
    </row>
    <row r="556" s="2" customFormat="1">
      <c r="A556" s="40"/>
      <c r="B556" s="41"/>
      <c r="C556" s="42"/>
      <c r="D556" s="219" t="s">
        <v>152</v>
      </c>
      <c r="E556" s="42"/>
      <c r="F556" s="220" t="s">
        <v>825</v>
      </c>
      <c r="G556" s="42"/>
      <c r="H556" s="42"/>
      <c r="I556" s="221"/>
      <c r="J556" s="42"/>
      <c r="K556" s="42"/>
      <c r="L556" s="46"/>
      <c r="M556" s="222"/>
      <c r="N556" s="223"/>
      <c r="O556" s="86"/>
      <c r="P556" s="86"/>
      <c r="Q556" s="86"/>
      <c r="R556" s="86"/>
      <c r="S556" s="86"/>
      <c r="T556" s="87"/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T556" s="19" t="s">
        <v>152</v>
      </c>
      <c r="AU556" s="19" t="s">
        <v>84</v>
      </c>
    </row>
    <row r="557" s="2" customFormat="1" ht="21.75" customHeight="1">
      <c r="A557" s="40"/>
      <c r="B557" s="41"/>
      <c r="C557" s="206" t="s">
        <v>826</v>
      </c>
      <c r="D557" s="206" t="s">
        <v>145</v>
      </c>
      <c r="E557" s="207" t="s">
        <v>827</v>
      </c>
      <c r="F557" s="208" t="s">
        <v>828</v>
      </c>
      <c r="G557" s="209" t="s">
        <v>280</v>
      </c>
      <c r="H557" s="210">
        <v>25</v>
      </c>
      <c r="I557" s="211"/>
      <c r="J557" s="212">
        <f>ROUND(I557*H557,2)</f>
        <v>0</v>
      </c>
      <c r="K557" s="208" t="s">
        <v>167</v>
      </c>
      <c r="L557" s="46"/>
      <c r="M557" s="213" t="s">
        <v>19</v>
      </c>
      <c r="N557" s="214" t="s">
        <v>45</v>
      </c>
      <c r="O557" s="86"/>
      <c r="P557" s="215">
        <f>O557*H557</f>
        <v>0</v>
      </c>
      <c r="Q557" s="215">
        <v>0.00116</v>
      </c>
      <c r="R557" s="215">
        <f>Q557*H557</f>
        <v>0.029000000000000001</v>
      </c>
      <c r="S557" s="215">
        <v>0</v>
      </c>
      <c r="T557" s="216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17" t="s">
        <v>237</v>
      </c>
      <c r="AT557" s="217" t="s">
        <v>145</v>
      </c>
      <c r="AU557" s="217" t="s">
        <v>84</v>
      </c>
      <c r="AY557" s="19" t="s">
        <v>143</v>
      </c>
      <c r="BE557" s="218">
        <f>IF(N557="základní",J557,0)</f>
        <v>0</v>
      </c>
      <c r="BF557" s="218">
        <f>IF(N557="snížená",J557,0)</f>
        <v>0</v>
      </c>
      <c r="BG557" s="218">
        <f>IF(N557="zákl. přenesená",J557,0)</f>
        <v>0</v>
      </c>
      <c r="BH557" s="218">
        <f>IF(N557="sníž. přenesená",J557,0)</f>
        <v>0</v>
      </c>
      <c r="BI557" s="218">
        <f>IF(N557="nulová",J557,0)</f>
        <v>0</v>
      </c>
      <c r="BJ557" s="19" t="s">
        <v>82</v>
      </c>
      <c r="BK557" s="218">
        <f>ROUND(I557*H557,2)</f>
        <v>0</v>
      </c>
      <c r="BL557" s="19" t="s">
        <v>237</v>
      </c>
      <c r="BM557" s="217" t="s">
        <v>829</v>
      </c>
    </row>
    <row r="558" s="2" customFormat="1">
      <c r="A558" s="40"/>
      <c r="B558" s="41"/>
      <c r="C558" s="42"/>
      <c r="D558" s="219" t="s">
        <v>152</v>
      </c>
      <c r="E558" s="42"/>
      <c r="F558" s="220" t="s">
        <v>830</v>
      </c>
      <c r="G558" s="42"/>
      <c r="H558" s="42"/>
      <c r="I558" s="221"/>
      <c r="J558" s="42"/>
      <c r="K558" s="42"/>
      <c r="L558" s="46"/>
      <c r="M558" s="222"/>
      <c r="N558" s="223"/>
      <c r="O558" s="86"/>
      <c r="P558" s="86"/>
      <c r="Q558" s="86"/>
      <c r="R558" s="86"/>
      <c r="S558" s="86"/>
      <c r="T558" s="87"/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T558" s="19" t="s">
        <v>152</v>
      </c>
      <c r="AU558" s="19" t="s">
        <v>84</v>
      </c>
    </row>
    <row r="559" s="2" customFormat="1" ht="16.5" customHeight="1">
      <c r="A559" s="40"/>
      <c r="B559" s="41"/>
      <c r="C559" s="206" t="s">
        <v>831</v>
      </c>
      <c r="D559" s="206" t="s">
        <v>145</v>
      </c>
      <c r="E559" s="207" t="s">
        <v>832</v>
      </c>
      <c r="F559" s="208" t="s">
        <v>833</v>
      </c>
      <c r="G559" s="209" t="s">
        <v>280</v>
      </c>
      <c r="H559" s="210">
        <v>30</v>
      </c>
      <c r="I559" s="211"/>
      <c r="J559" s="212">
        <f>ROUND(I559*H559,2)</f>
        <v>0</v>
      </c>
      <c r="K559" s="208" t="s">
        <v>167</v>
      </c>
      <c r="L559" s="46"/>
      <c r="M559" s="213" t="s">
        <v>19</v>
      </c>
      <c r="N559" s="214" t="s">
        <v>45</v>
      </c>
      <c r="O559" s="86"/>
      <c r="P559" s="215">
        <f>O559*H559</f>
        <v>0</v>
      </c>
      <c r="Q559" s="215">
        <v>0.00044000000000000002</v>
      </c>
      <c r="R559" s="215">
        <f>Q559*H559</f>
        <v>0.0132</v>
      </c>
      <c r="S559" s="215">
        <v>0</v>
      </c>
      <c r="T559" s="216">
        <f>S559*H559</f>
        <v>0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17" t="s">
        <v>237</v>
      </c>
      <c r="AT559" s="217" t="s">
        <v>145</v>
      </c>
      <c r="AU559" s="217" t="s">
        <v>84</v>
      </c>
      <c r="AY559" s="19" t="s">
        <v>143</v>
      </c>
      <c r="BE559" s="218">
        <f>IF(N559="základní",J559,0)</f>
        <v>0</v>
      </c>
      <c r="BF559" s="218">
        <f>IF(N559="snížená",J559,0)</f>
        <v>0</v>
      </c>
      <c r="BG559" s="218">
        <f>IF(N559="zákl. přenesená",J559,0)</f>
        <v>0</v>
      </c>
      <c r="BH559" s="218">
        <f>IF(N559="sníž. přenesená",J559,0)</f>
        <v>0</v>
      </c>
      <c r="BI559" s="218">
        <f>IF(N559="nulová",J559,0)</f>
        <v>0</v>
      </c>
      <c r="BJ559" s="19" t="s">
        <v>82</v>
      </c>
      <c r="BK559" s="218">
        <f>ROUND(I559*H559,2)</f>
        <v>0</v>
      </c>
      <c r="BL559" s="19" t="s">
        <v>237</v>
      </c>
      <c r="BM559" s="217" t="s">
        <v>834</v>
      </c>
    </row>
    <row r="560" s="2" customFormat="1">
      <c r="A560" s="40"/>
      <c r="B560" s="41"/>
      <c r="C560" s="42"/>
      <c r="D560" s="219" t="s">
        <v>152</v>
      </c>
      <c r="E560" s="42"/>
      <c r="F560" s="220" t="s">
        <v>835</v>
      </c>
      <c r="G560" s="42"/>
      <c r="H560" s="42"/>
      <c r="I560" s="221"/>
      <c r="J560" s="42"/>
      <c r="K560" s="42"/>
      <c r="L560" s="46"/>
      <c r="M560" s="222"/>
      <c r="N560" s="223"/>
      <c r="O560" s="86"/>
      <c r="P560" s="86"/>
      <c r="Q560" s="86"/>
      <c r="R560" s="86"/>
      <c r="S560" s="86"/>
      <c r="T560" s="87"/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T560" s="19" t="s">
        <v>152</v>
      </c>
      <c r="AU560" s="19" t="s">
        <v>84</v>
      </c>
    </row>
    <row r="561" s="2" customFormat="1" ht="16.5" customHeight="1">
      <c r="A561" s="40"/>
      <c r="B561" s="41"/>
      <c r="C561" s="206" t="s">
        <v>836</v>
      </c>
      <c r="D561" s="206" t="s">
        <v>145</v>
      </c>
      <c r="E561" s="207" t="s">
        <v>837</v>
      </c>
      <c r="F561" s="208" t="s">
        <v>838</v>
      </c>
      <c r="G561" s="209" t="s">
        <v>280</v>
      </c>
      <c r="H561" s="210">
        <v>22</v>
      </c>
      <c r="I561" s="211"/>
      <c r="J561" s="212">
        <f>ROUND(I561*H561,2)</f>
        <v>0</v>
      </c>
      <c r="K561" s="208" t="s">
        <v>167</v>
      </c>
      <c r="L561" s="46"/>
      <c r="M561" s="213" t="s">
        <v>19</v>
      </c>
      <c r="N561" s="214" t="s">
        <v>45</v>
      </c>
      <c r="O561" s="86"/>
      <c r="P561" s="215">
        <f>O561*H561</f>
        <v>0</v>
      </c>
      <c r="Q561" s="215">
        <v>0.00072999999999999996</v>
      </c>
      <c r="R561" s="215">
        <f>Q561*H561</f>
        <v>0.016059999999999998</v>
      </c>
      <c r="S561" s="215">
        <v>0</v>
      </c>
      <c r="T561" s="216">
        <f>S561*H561</f>
        <v>0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17" t="s">
        <v>237</v>
      </c>
      <c r="AT561" s="217" t="s">
        <v>145</v>
      </c>
      <c r="AU561" s="217" t="s">
        <v>84</v>
      </c>
      <c r="AY561" s="19" t="s">
        <v>143</v>
      </c>
      <c r="BE561" s="218">
        <f>IF(N561="základní",J561,0)</f>
        <v>0</v>
      </c>
      <c r="BF561" s="218">
        <f>IF(N561="snížená",J561,0)</f>
        <v>0</v>
      </c>
      <c r="BG561" s="218">
        <f>IF(N561="zákl. přenesená",J561,0)</f>
        <v>0</v>
      </c>
      <c r="BH561" s="218">
        <f>IF(N561="sníž. přenesená",J561,0)</f>
        <v>0</v>
      </c>
      <c r="BI561" s="218">
        <f>IF(N561="nulová",J561,0)</f>
        <v>0</v>
      </c>
      <c r="BJ561" s="19" t="s">
        <v>82</v>
      </c>
      <c r="BK561" s="218">
        <f>ROUND(I561*H561,2)</f>
        <v>0</v>
      </c>
      <c r="BL561" s="19" t="s">
        <v>237</v>
      </c>
      <c r="BM561" s="217" t="s">
        <v>839</v>
      </c>
    </row>
    <row r="562" s="2" customFormat="1">
      <c r="A562" s="40"/>
      <c r="B562" s="41"/>
      <c r="C562" s="42"/>
      <c r="D562" s="219" t="s">
        <v>152</v>
      </c>
      <c r="E562" s="42"/>
      <c r="F562" s="220" t="s">
        <v>840</v>
      </c>
      <c r="G562" s="42"/>
      <c r="H562" s="42"/>
      <c r="I562" s="221"/>
      <c r="J562" s="42"/>
      <c r="K562" s="42"/>
      <c r="L562" s="46"/>
      <c r="M562" s="222"/>
      <c r="N562" s="223"/>
      <c r="O562" s="86"/>
      <c r="P562" s="86"/>
      <c r="Q562" s="86"/>
      <c r="R562" s="86"/>
      <c r="S562" s="86"/>
      <c r="T562" s="87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T562" s="19" t="s">
        <v>152</v>
      </c>
      <c r="AU562" s="19" t="s">
        <v>84</v>
      </c>
    </row>
    <row r="563" s="2" customFormat="1" ht="16.5" customHeight="1">
      <c r="A563" s="40"/>
      <c r="B563" s="41"/>
      <c r="C563" s="206" t="s">
        <v>841</v>
      </c>
      <c r="D563" s="206" t="s">
        <v>145</v>
      </c>
      <c r="E563" s="207" t="s">
        <v>842</v>
      </c>
      <c r="F563" s="208" t="s">
        <v>843</v>
      </c>
      <c r="G563" s="209" t="s">
        <v>280</v>
      </c>
      <c r="H563" s="210">
        <v>15</v>
      </c>
      <c r="I563" s="211"/>
      <c r="J563" s="212">
        <f>ROUND(I563*H563,2)</f>
        <v>0</v>
      </c>
      <c r="K563" s="208" t="s">
        <v>167</v>
      </c>
      <c r="L563" s="46"/>
      <c r="M563" s="213" t="s">
        <v>19</v>
      </c>
      <c r="N563" s="214" t="s">
        <v>45</v>
      </c>
      <c r="O563" s="86"/>
      <c r="P563" s="215">
        <f>O563*H563</f>
        <v>0</v>
      </c>
      <c r="Q563" s="215">
        <v>0.00097999999999999997</v>
      </c>
      <c r="R563" s="215">
        <f>Q563*H563</f>
        <v>0.0147</v>
      </c>
      <c r="S563" s="215">
        <v>0</v>
      </c>
      <c r="T563" s="216">
        <f>S563*H563</f>
        <v>0</v>
      </c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R563" s="217" t="s">
        <v>237</v>
      </c>
      <c r="AT563" s="217" t="s">
        <v>145</v>
      </c>
      <c r="AU563" s="217" t="s">
        <v>84</v>
      </c>
      <c r="AY563" s="19" t="s">
        <v>143</v>
      </c>
      <c r="BE563" s="218">
        <f>IF(N563="základní",J563,0)</f>
        <v>0</v>
      </c>
      <c r="BF563" s="218">
        <f>IF(N563="snížená",J563,0)</f>
        <v>0</v>
      </c>
      <c r="BG563" s="218">
        <f>IF(N563="zákl. přenesená",J563,0)</f>
        <v>0</v>
      </c>
      <c r="BH563" s="218">
        <f>IF(N563="sníž. přenesená",J563,0)</f>
        <v>0</v>
      </c>
      <c r="BI563" s="218">
        <f>IF(N563="nulová",J563,0)</f>
        <v>0</v>
      </c>
      <c r="BJ563" s="19" t="s">
        <v>82</v>
      </c>
      <c r="BK563" s="218">
        <f>ROUND(I563*H563,2)</f>
        <v>0</v>
      </c>
      <c r="BL563" s="19" t="s">
        <v>237</v>
      </c>
      <c r="BM563" s="217" t="s">
        <v>844</v>
      </c>
    </row>
    <row r="564" s="2" customFormat="1">
      <c r="A564" s="40"/>
      <c r="B564" s="41"/>
      <c r="C564" s="42"/>
      <c r="D564" s="219" t="s">
        <v>152</v>
      </c>
      <c r="E564" s="42"/>
      <c r="F564" s="220" t="s">
        <v>845</v>
      </c>
      <c r="G564" s="42"/>
      <c r="H564" s="42"/>
      <c r="I564" s="221"/>
      <c r="J564" s="42"/>
      <c r="K564" s="42"/>
      <c r="L564" s="46"/>
      <c r="M564" s="222"/>
      <c r="N564" s="223"/>
      <c r="O564" s="86"/>
      <c r="P564" s="86"/>
      <c r="Q564" s="86"/>
      <c r="R564" s="86"/>
      <c r="S564" s="86"/>
      <c r="T564" s="87"/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T564" s="19" t="s">
        <v>152</v>
      </c>
      <c r="AU564" s="19" t="s">
        <v>84</v>
      </c>
    </row>
    <row r="565" s="2" customFormat="1" ht="24.15" customHeight="1">
      <c r="A565" s="40"/>
      <c r="B565" s="41"/>
      <c r="C565" s="206" t="s">
        <v>846</v>
      </c>
      <c r="D565" s="206" t="s">
        <v>145</v>
      </c>
      <c r="E565" s="207" t="s">
        <v>847</v>
      </c>
      <c r="F565" s="208" t="s">
        <v>848</v>
      </c>
      <c r="G565" s="209" t="s">
        <v>280</v>
      </c>
      <c r="H565" s="210">
        <v>186</v>
      </c>
      <c r="I565" s="211"/>
      <c r="J565" s="212">
        <f>ROUND(I565*H565,2)</f>
        <v>0</v>
      </c>
      <c r="K565" s="208" t="s">
        <v>167</v>
      </c>
      <c r="L565" s="46"/>
      <c r="M565" s="213" t="s">
        <v>19</v>
      </c>
      <c r="N565" s="214" t="s">
        <v>45</v>
      </c>
      <c r="O565" s="86"/>
      <c r="P565" s="215">
        <f>O565*H565</f>
        <v>0</v>
      </c>
      <c r="Q565" s="215">
        <v>4.0000000000000003E-05</v>
      </c>
      <c r="R565" s="215">
        <f>Q565*H565</f>
        <v>0.0074400000000000004</v>
      </c>
      <c r="S565" s="215">
        <v>0</v>
      </c>
      <c r="T565" s="216">
        <f>S565*H565</f>
        <v>0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17" t="s">
        <v>237</v>
      </c>
      <c r="AT565" s="217" t="s">
        <v>145</v>
      </c>
      <c r="AU565" s="217" t="s">
        <v>84</v>
      </c>
      <c r="AY565" s="19" t="s">
        <v>143</v>
      </c>
      <c r="BE565" s="218">
        <f>IF(N565="základní",J565,0)</f>
        <v>0</v>
      </c>
      <c r="BF565" s="218">
        <f>IF(N565="snížená",J565,0)</f>
        <v>0</v>
      </c>
      <c r="BG565" s="218">
        <f>IF(N565="zákl. přenesená",J565,0)</f>
        <v>0</v>
      </c>
      <c r="BH565" s="218">
        <f>IF(N565="sníž. přenesená",J565,0)</f>
        <v>0</v>
      </c>
      <c r="BI565" s="218">
        <f>IF(N565="nulová",J565,0)</f>
        <v>0</v>
      </c>
      <c r="BJ565" s="19" t="s">
        <v>82</v>
      </c>
      <c r="BK565" s="218">
        <f>ROUND(I565*H565,2)</f>
        <v>0</v>
      </c>
      <c r="BL565" s="19" t="s">
        <v>237</v>
      </c>
      <c r="BM565" s="217" t="s">
        <v>849</v>
      </c>
    </row>
    <row r="566" s="2" customFormat="1">
      <c r="A566" s="40"/>
      <c r="B566" s="41"/>
      <c r="C566" s="42"/>
      <c r="D566" s="219" t="s">
        <v>152</v>
      </c>
      <c r="E566" s="42"/>
      <c r="F566" s="220" t="s">
        <v>850</v>
      </c>
      <c r="G566" s="42"/>
      <c r="H566" s="42"/>
      <c r="I566" s="221"/>
      <c r="J566" s="42"/>
      <c r="K566" s="42"/>
      <c r="L566" s="46"/>
      <c r="M566" s="222"/>
      <c r="N566" s="223"/>
      <c r="O566" s="86"/>
      <c r="P566" s="86"/>
      <c r="Q566" s="86"/>
      <c r="R566" s="86"/>
      <c r="S566" s="86"/>
      <c r="T566" s="87"/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T566" s="19" t="s">
        <v>152</v>
      </c>
      <c r="AU566" s="19" t="s">
        <v>84</v>
      </c>
    </row>
    <row r="567" s="13" customFormat="1">
      <c r="A567" s="13"/>
      <c r="B567" s="224"/>
      <c r="C567" s="225"/>
      <c r="D567" s="226" t="s">
        <v>154</v>
      </c>
      <c r="E567" s="227" t="s">
        <v>19</v>
      </c>
      <c r="F567" s="228" t="s">
        <v>345</v>
      </c>
      <c r="G567" s="225"/>
      <c r="H567" s="229">
        <v>30</v>
      </c>
      <c r="I567" s="230"/>
      <c r="J567" s="225"/>
      <c r="K567" s="225"/>
      <c r="L567" s="231"/>
      <c r="M567" s="232"/>
      <c r="N567" s="233"/>
      <c r="O567" s="233"/>
      <c r="P567" s="233"/>
      <c r="Q567" s="233"/>
      <c r="R567" s="233"/>
      <c r="S567" s="233"/>
      <c r="T567" s="234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5" t="s">
        <v>154</v>
      </c>
      <c r="AU567" s="235" t="s">
        <v>84</v>
      </c>
      <c r="AV567" s="13" t="s">
        <v>84</v>
      </c>
      <c r="AW567" s="13" t="s">
        <v>33</v>
      </c>
      <c r="AX567" s="13" t="s">
        <v>74</v>
      </c>
      <c r="AY567" s="235" t="s">
        <v>143</v>
      </c>
    </row>
    <row r="568" s="13" customFormat="1">
      <c r="A568" s="13"/>
      <c r="B568" s="224"/>
      <c r="C568" s="225"/>
      <c r="D568" s="226" t="s">
        <v>154</v>
      </c>
      <c r="E568" s="227" t="s">
        <v>19</v>
      </c>
      <c r="F568" s="228" t="s">
        <v>356</v>
      </c>
      <c r="G568" s="225"/>
      <c r="H568" s="229">
        <v>32</v>
      </c>
      <c r="I568" s="230"/>
      <c r="J568" s="225"/>
      <c r="K568" s="225"/>
      <c r="L568" s="231"/>
      <c r="M568" s="232"/>
      <c r="N568" s="233"/>
      <c r="O568" s="233"/>
      <c r="P568" s="233"/>
      <c r="Q568" s="233"/>
      <c r="R568" s="233"/>
      <c r="S568" s="233"/>
      <c r="T568" s="234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5" t="s">
        <v>154</v>
      </c>
      <c r="AU568" s="235" t="s">
        <v>84</v>
      </c>
      <c r="AV568" s="13" t="s">
        <v>84</v>
      </c>
      <c r="AW568" s="13" t="s">
        <v>33</v>
      </c>
      <c r="AX568" s="13" t="s">
        <v>74</v>
      </c>
      <c r="AY568" s="235" t="s">
        <v>143</v>
      </c>
    </row>
    <row r="569" s="13" customFormat="1">
      <c r="A569" s="13"/>
      <c r="B569" s="224"/>
      <c r="C569" s="225"/>
      <c r="D569" s="226" t="s">
        <v>154</v>
      </c>
      <c r="E569" s="227" t="s">
        <v>19</v>
      </c>
      <c r="F569" s="228" t="s">
        <v>356</v>
      </c>
      <c r="G569" s="225"/>
      <c r="H569" s="229">
        <v>32</v>
      </c>
      <c r="I569" s="230"/>
      <c r="J569" s="225"/>
      <c r="K569" s="225"/>
      <c r="L569" s="231"/>
      <c r="M569" s="232"/>
      <c r="N569" s="233"/>
      <c r="O569" s="233"/>
      <c r="P569" s="233"/>
      <c r="Q569" s="233"/>
      <c r="R569" s="233"/>
      <c r="S569" s="233"/>
      <c r="T569" s="234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5" t="s">
        <v>154</v>
      </c>
      <c r="AU569" s="235" t="s">
        <v>84</v>
      </c>
      <c r="AV569" s="13" t="s">
        <v>84</v>
      </c>
      <c r="AW569" s="13" t="s">
        <v>33</v>
      </c>
      <c r="AX569" s="13" t="s">
        <v>74</v>
      </c>
      <c r="AY569" s="235" t="s">
        <v>143</v>
      </c>
    </row>
    <row r="570" s="13" customFormat="1">
      <c r="A570" s="13"/>
      <c r="B570" s="224"/>
      <c r="C570" s="225"/>
      <c r="D570" s="226" t="s">
        <v>154</v>
      </c>
      <c r="E570" s="227" t="s">
        <v>19</v>
      </c>
      <c r="F570" s="228" t="s">
        <v>313</v>
      </c>
      <c r="G570" s="225"/>
      <c r="H570" s="229">
        <v>25</v>
      </c>
      <c r="I570" s="230"/>
      <c r="J570" s="225"/>
      <c r="K570" s="225"/>
      <c r="L570" s="231"/>
      <c r="M570" s="232"/>
      <c r="N570" s="233"/>
      <c r="O570" s="233"/>
      <c r="P570" s="233"/>
      <c r="Q570" s="233"/>
      <c r="R570" s="233"/>
      <c r="S570" s="233"/>
      <c r="T570" s="234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5" t="s">
        <v>154</v>
      </c>
      <c r="AU570" s="235" t="s">
        <v>84</v>
      </c>
      <c r="AV570" s="13" t="s">
        <v>84</v>
      </c>
      <c r="AW570" s="13" t="s">
        <v>33</v>
      </c>
      <c r="AX570" s="13" t="s">
        <v>74</v>
      </c>
      <c r="AY570" s="235" t="s">
        <v>143</v>
      </c>
    </row>
    <row r="571" s="13" customFormat="1">
      <c r="A571" s="13"/>
      <c r="B571" s="224"/>
      <c r="C571" s="225"/>
      <c r="D571" s="226" t="s">
        <v>154</v>
      </c>
      <c r="E571" s="227" t="s">
        <v>19</v>
      </c>
      <c r="F571" s="228" t="s">
        <v>345</v>
      </c>
      <c r="G571" s="225"/>
      <c r="H571" s="229">
        <v>30</v>
      </c>
      <c r="I571" s="230"/>
      <c r="J571" s="225"/>
      <c r="K571" s="225"/>
      <c r="L571" s="231"/>
      <c r="M571" s="232"/>
      <c r="N571" s="233"/>
      <c r="O571" s="233"/>
      <c r="P571" s="233"/>
      <c r="Q571" s="233"/>
      <c r="R571" s="233"/>
      <c r="S571" s="233"/>
      <c r="T571" s="234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5" t="s">
        <v>154</v>
      </c>
      <c r="AU571" s="235" t="s">
        <v>84</v>
      </c>
      <c r="AV571" s="13" t="s">
        <v>84</v>
      </c>
      <c r="AW571" s="13" t="s">
        <v>33</v>
      </c>
      <c r="AX571" s="13" t="s">
        <v>74</v>
      </c>
      <c r="AY571" s="235" t="s">
        <v>143</v>
      </c>
    </row>
    <row r="572" s="13" customFormat="1">
      <c r="A572" s="13"/>
      <c r="B572" s="224"/>
      <c r="C572" s="225"/>
      <c r="D572" s="226" t="s">
        <v>154</v>
      </c>
      <c r="E572" s="227" t="s">
        <v>19</v>
      </c>
      <c r="F572" s="228" t="s">
        <v>293</v>
      </c>
      <c r="G572" s="225"/>
      <c r="H572" s="229">
        <v>22</v>
      </c>
      <c r="I572" s="230"/>
      <c r="J572" s="225"/>
      <c r="K572" s="225"/>
      <c r="L572" s="231"/>
      <c r="M572" s="232"/>
      <c r="N572" s="233"/>
      <c r="O572" s="233"/>
      <c r="P572" s="233"/>
      <c r="Q572" s="233"/>
      <c r="R572" s="233"/>
      <c r="S572" s="233"/>
      <c r="T572" s="234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5" t="s">
        <v>154</v>
      </c>
      <c r="AU572" s="235" t="s">
        <v>84</v>
      </c>
      <c r="AV572" s="13" t="s">
        <v>84</v>
      </c>
      <c r="AW572" s="13" t="s">
        <v>33</v>
      </c>
      <c r="AX572" s="13" t="s">
        <v>74</v>
      </c>
      <c r="AY572" s="235" t="s">
        <v>143</v>
      </c>
    </row>
    <row r="573" s="13" customFormat="1">
      <c r="A573" s="13"/>
      <c r="B573" s="224"/>
      <c r="C573" s="225"/>
      <c r="D573" s="226" t="s">
        <v>154</v>
      </c>
      <c r="E573" s="227" t="s">
        <v>19</v>
      </c>
      <c r="F573" s="228" t="s">
        <v>8</v>
      </c>
      <c r="G573" s="225"/>
      <c r="H573" s="229">
        <v>15</v>
      </c>
      <c r="I573" s="230"/>
      <c r="J573" s="225"/>
      <c r="K573" s="225"/>
      <c r="L573" s="231"/>
      <c r="M573" s="232"/>
      <c r="N573" s="233"/>
      <c r="O573" s="233"/>
      <c r="P573" s="233"/>
      <c r="Q573" s="233"/>
      <c r="R573" s="233"/>
      <c r="S573" s="233"/>
      <c r="T573" s="234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5" t="s">
        <v>154</v>
      </c>
      <c r="AU573" s="235" t="s">
        <v>84</v>
      </c>
      <c r="AV573" s="13" t="s">
        <v>84</v>
      </c>
      <c r="AW573" s="13" t="s">
        <v>33</v>
      </c>
      <c r="AX573" s="13" t="s">
        <v>74</v>
      </c>
      <c r="AY573" s="235" t="s">
        <v>143</v>
      </c>
    </row>
    <row r="574" s="14" customFormat="1">
      <c r="A574" s="14"/>
      <c r="B574" s="236"/>
      <c r="C574" s="237"/>
      <c r="D574" s="226" t="s">
        <v>154</v>
      </c>
      <c r="E574" s="238" t="s">
        <v>19</v>
      </c>
      <c r="F574" s="239" t="s">
        <v>156</v>
      </c>
      <c r="G574" s="237"/>
      <c r="H574" s="240">
        <v>186</v>
      </c>
      <c r="I574" s="241"/>
      <c r="J574" s="237"/>
      <c r="K574" s="237"/>
      <c r="L574" s="242"/>
      <c r="M574" s="243"/>
      <c r="N574" s="244"/>
      <c r="O574" s="244"/>
      <c r="P574" s="244"/>
      <c r="Q574" s="244"/>
      <c r="R574" s="244"/>
      <c r="S574" s="244"/>
      <c r="T574" s="245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6" t="s">
        <v>154</v>
      </c>
      <c r="AU574" s="246" t="s">
        <v>84</v>
      </c>
      <c r="AV574" s="14" t="s">
        <v>150</v>
      </c>
      <c r="AW574" s="14" t="s">
        <v>33</v>
      </c>
      <c r="AX574" s="14" t="s">
        <v>82</v>
      </c>
      <c r="AY574" s="246" t="s">
        <v>143</v>
      </c>
    </row>
    <row r="575" s="2" customFormat="1" ht="16.5" customHeight="1">
      <c r="A575" s="40"/>
      <c r="B575" s="41"/>
      <c r="C575" s="206" t="s">
        <v>851</v>
      </c>
      <c r="D575" s="206" t="s">
        <v>145</v>
      </c>
      <c r="E575" s="207" t="s">
        <v>852</v>
      </c>
      <c r="F575" s="208" t="s">
        <v>853</v>
      </c>
      <c r="G575" s="209" t="s">
        <v>611</v>
      </c>
      <c r="H575" s="210">
        <v>1</v>
      </c>
      <c r="I575" s="211"/>
      <c r="J575" s="212">
        <f>ROUND(I575*H575,2)</f>
        <v>0</v>
      </c>
      <c r="K575" s="208" t="s">
        <v>19</v>
      </c>
      <c r="L575" s="46"/>
      <c r="M575" s="213" t="s">
        <v>19</v>
      </c>
      <c r="N575" s="214" t="s">
        <v>45</v>
      </c>
      <c r="O575" s="86"/>
      <c r="P575" s="215">
        <f>O575*H575</f>
        <v>0</v>
      </c>
      <c r="Q575" s="215">
        <v>0</v>
      </c>
      <c r="R575" s="215">
        <f>Q575*H575</f>
        <v>0</v>
      </c>
      <c r="S575" s="215">
        <v>0</v>
      </c>
      <c r="T575" s="216">
        <f>S575*H575</f>
        <v>0</v>
      </c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R575" s="217" t="s">
        <v>237</v>
      </c>
      <c r="AT575" s="217" t="s">
        <v>145</v>
      </c>
      <c r="AU575" s="217" t="s">
        <v>84</v>
      </c>
      <c r="AY575" s="19" t="s">
        <v>143</v>
      </c>
      <c r="BE575" s="218">
        <f>IF(N575="základní",J575,0)</f>
        <v>0</v>
      </c>
      <c r="BF575" s="218">
        <f>IF(N575="snížená",J575,0)</f>
        <v>0</v>
      </c>
      <c r="BG575" s="218">
        <f>IF(N575="zákl. přenesená",J575,0)</f>
        <v>0</v>
      </c>
      <c r="BH575" s="218">
        <f>IF(N575="sníž. přenesená",J575,0)</f>
        <v>0</v>
      </c>
      <c r="BI575" s="218">
        <f>IF(N575="nulová",J575,0)</f>
        <v>0</v>
      </c>
      <c r="BJ575" s="19" t="s">
        <v>82</v>
      </c>
      <c r="BK575" s="218">
        <f>ROUND(I575*H575,2)</f>
        <v>0</v>
      </c>
      <c r="BL575" s="19" t="s">
        <v>237</v>
      </c>
      <c r="BM575" s="217" t="s">
        <v>854</v>
      </c>
    </row>
    <row r="576" s="2" customFormat="1" ht="16.5" customHeight="1">
      <c r="A576" s="40"/>
      <c r="B576" s="41"/>
      <c r="C576" s="206" t="s">
        <v>855</v>
      </c>
      <c r="D576" s="206" t="s">
        <v>145</v>
      </c>
      <c r="E576" s="207" t="s">
        <v>856</v>
      </c>
      <c r="F576" s="208" t="s">
        <v>857</v>
      </c>
      <c r="G576" s="209" t="s">
        <v>611</v>
      </c>
      <c r="H576" s="210">
        <v>1</v>
      </c>
      <c r="I576" s="211"/>
      <c r="J576" s="212">
        <f>ROUND(I576*H576,2)</f>
        <v>0</v>
      </c>
      <c r="K576" s="208" t="s">
        <v>167</v>
      </c>
      <c r="L576" s="46"/>
      <c r="M576" s="213" t="s">
        <v>19</v>
      </c>
      <c r="N576" s="214" t="s">
        <v>45</v>
      </c>
      <c r="O576" s="86"/>
      <c r="P576" s="215">
        <f>O576*H576</f>
        <v>0</v>
      </c>
      <c r="Q576" s="215">
        <v>0.028400000000000002</v>
      </c>
      <c r="R576" s="215">
        <f>Q576*H576</f>
        <v>0.028400000000000002</v>
      </c>
      <c r="S576" s="215">
        <v>0</v>
      </c>
      <c r="T576" s="216">
        <f>S576*H576</f>
        <v>0</v>
      </c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R576" s="217" t="s">
        <v>237</v>
      </c>
      <c r="AT576" s="217" t="s">
        <v>145</v>
      </c>
      <c r="AU576" s="217" t="s">
        <v>84</v>
      </c>
      <c r="AY576" s="19" t="s">
        <v>143</v>
      </c>
      <c r="BE576" s="218">
        <f>IF(N576="základní",J576,0)</f>
        <v>0</v>
      </c>
      <c r="BF576" s="218">
        <f>IF(N576="snížená",J576,0)</f>
        <v>0</v>
      </c>
      <c r="BG576" s="218">
        <f>IF(N576="zákl. přenesená",J576,0)</f>
        <v>0</v>
      </c>
      <c r="BH576" s="218">
        <f>IF(N576="sníž. přenesená",J576,0)</f>
        <v>0</v>
      </c>
      <c r="BI576" s="218">
        <f>IF(N576="nulová",J576,0)</f>
        <v>0</v>
      </c>
      <c r="BJ576" s="19" t="s">
        <v>82</v>
      </c>
      <c r="BK576" s="218">
        <f>ROUND(I576*H576,2)</f>
        <v>0</v>
      </c>
      <c r="BL576" s="19" t="s">
        <v>237</v>
      </c>
      <c r="BM576" s="217" t="s">
        <v>858</v>
      </c>
    </row>
    <row r="577" s="2" customFormat="1">
      <c r="A577" s="40"/>
      <c r="B577" s="41"/>
      <c r="C577" s="42"/>
      <c r="D577" s="219" t="s">
        <v>152</v>
      </c>
      <c r="E577" s="42"/>
      <c r="F577" s="220" t="s">
        <v>859</v>
      </c>
      <c r="G577" s="42"/>
      <c r="H577" s="42"/>
      <c r="I577" s="221"/>
      <c r="J577" s="42"/>
      <c r="K577" s="42"/>
      <c r="L577" s="46"/>
      <c r="M577" s="222"/>
      <c r="N577" s="223"/>
      <c r="O577" s="86"/>
      <c r="P577" s="86"/>
      <c r="Q577" s="86"/>
      <c r="R577" s="86"/>
      <c r="S577" s="86"/>
      <c r="T577" s="87"/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T577" s="19" t="s">
        <v>152</v>
      </c>
      <c r="AU577" s="19" t="s">
        <v>84</v>
      </c>
    </row>
    <row r="578" s="2" customFormat="1" ht="16.5" customHeight="1">
      <c r="A578" s="40"/>
      <c r="B578" s="41"/>
      <c r="C578" s="206" t="s">
        <v>860</v>
      </c>
      <c r="D578" s="206" t="s">
        <v>145</v>
      </c>
      <c r="E578" s="207" t="s">
        <v>861</v>
      </c>
      <c r="F578" s="208" t="s">
        <v>862</v>
      </c>
      <c r="G578" s="209" t="s">
        <v>368</v>
      </c>
      <c r="H578" s="210">
        <v>53</v>
      </c>
      <c r="I578" s="211"/>
      <c r="J578" s="212">
        <f>ROUND(I578*H578,2)</f>
        <v>0</v>
      </c>
      <c r="K578" s="208" t="s">
        <v>167</v>
      </c>
      <c r="L578" s="46"/>
      <c r="M578" s="213" t="s">
        <v>19</v>
      </c>
      <c r="N578" s="214" t="s">
        <v>45</v>
      </c>
      <c r="O578" s="86"/>
      <c r="P578" s="215">
        <f>O578*H578</f>
        <v>0</v>
      </c>
      <c r="Q578" s="215">
        <v>0.00036999999999999999</v>
      </c>
      <c r="R578" s="215">
        <f>Q578*H578</f>
        <v>0.019609999999999999</v>
      </c>
      <c r="S578" s="215">
        <v>0</v>
      </c>
      <c r="T578" s="216">
        <f>S578*H578</f>
        <v>0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17" t="s">
        <v>237</v>
      </c>
      <c r="AT578" s="217" t="s">
        <v>145</v>
      </c>
      <c r="AU578" s="217" t="s">
        <v>84</v>
      </c>
      <c r="AY578" s="19" t="s">
        <v>143</v>
      </c>
      <c r="BE578" s="218">
        <f>IF(N578="základní",J578,0)</f>
        <v>0</v>
      </c>
      <c r="BF578" s="218">
        <f>IF(N578="snížená",J578,0)</f>
        <v>0</v>
      </c>
      <c r="BG578" s="218">
        <f>IF(N578="zákl. přenesená",J578,0)</f>
        <v>0</v>
      </c>
      <c r="BH578" s="218">
        <f>IF(N578="sníž. přenesená",J578,0)</f>
        <v>0</v>
      </c>
      <c r="BI578" s="218">
        <f>IF(N578="nulová",J578,0)</f>
        <v>0</v>
      </c>
      <c r="BJ578" s="19" t="s">
        <v>82</v>
      </c>
      <c r="BK578" s="218">
        <f>ROUND(I578*H578,2)</f>
        <v>0</v>
      </c>
      <c r="BL578" s="19" t="s">
        <v>237</v>
      </c>
      <c r="BM578" s="217" t="s">
        <v>863</v>
      </c>
    </row>
    <row r="579" s="2" customFormat="1">
      <c r="A579" s="40"/>
      <c r="B579" s="41"/>
      <c r="C579" s="42"/>
      <c r="D579" s="219" t="s">
        <v>152</v>
      </c>
      <c r="E579" s="42"/>
      <c r="F579" s="220" t="s">
        <v>864</v>
      </c>
      <c r="G579" s="42"/>
      <c r="H579" s="42"/>
      <c r="I579" s="221"/>
      <c r="J579" s="42"/>
      <c r="K579" s="42"/>
      <c r="L579" s="46"/>
      <c r="M579" s="222"/>
      <c r="N579" s="223"/>
      <c r="O579" s="86"/>
      <c r="P579" s="86"/>
      <c r="Q579" s="86"/>
      <c r="R579" s="86"/>
      <c r="S579" s="86"/>
      <c r="T579" s="87"/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T579" s="19" t="s">
        <v>152</v>
      </c>
      <c r="AU579" s="19" t="s">
        <v>84</v>
      </c>
    </row>
    <row r="580" s="2" customFormat="1" ht="16.5" customHeight="1">
      <c r="A580" s="40"/>
      <c r="B580" s="41"/>
      <c r="C580" s="206" t="s">
        <v>865</v>
      </c>
      <c r="D580" s="206" t="s">
        <v>145</v>
      </c>
      <c r="E580" s="207" t="s">
        <v>866</v>
      </c>
      <c r="F580" s="208" t="s">
        <v>867</v>
      </c>
      <c r="G580" s="209" t="s">
        <v>368</v>
      </c>
      <c r="H580" s="210">
        <v>2</v>
      </c>
      <c r="I580" s="211"/>
      <c r="J580" s="212">
        <f>ROUND(I580*H580,2)</f>
        <v>0</v>
      </c>
      <c r="K580" s="208" t="s">
        <v>167</v>
      </c>
      <c r="L580" s="46"/>
      <c r="M580" s="213" t="s">
        <v>19</v>
      </c>
      <c r="N580" s="214" t="s">
        <v>45</v>
      </c>
      <c r="O580" s="86"/>
      <c r="P580" s="215">
        <f>O580*H580</f>
        <v>0</v>
      </c>
      <c r="Q580" s="215">
        <v>0.00022000000000000001</v>
      </c>
      <c r="R580" s="215">
        <f>Q580*H580</f>
        <v>0.00044000000000000002</v>
      </c>
      <c r="S580" s="215">
        <v>0</v>
      </c>
      <c r="T580" s="216">
        <f>S580*H580</f>
        <v>0</v>
      </c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R580" s="217" t="s">
        <v>237</v>
      </c>
      <c r="AT580" s="217" t="s">
        <v>145</v>
      </c>
      <c r="AU580" s="217" t="s">
        <v>84</v>
      </c>
      <c r="AY580" s="19" t="s">
        <v>143</v>
      </c>
      <c r="BE580" s="218">
        <f>IF(N580="základní",J580,0)</f>
        <v>0</v>
      </c>
      <c r="BF580" s="218">
        <f>IF(N580="snížená",J580,0)</f>
        <v>0</v>
      </c>
      <c r="BG580" s="218">
        <f>IF(N580="zákl. přenesená",J580,0)</f>
        <v>0</v>
      </c>
      <c r="BH580" s="218">
        <f>IF(N580="sníž. přenesená",J580,0)</f>
        <v>0</v>
      </c>
      <c r="BI580" s="218">
        <f>IF(N580="nulová",J580,0)</f>
        <v>0</v>
      </c>
      <c r="BJ580" s="19" t="s">
        <v>82</v>
      </c>
      <c r="BK580" s="218">
        <f>ROUND(I580*H580,2)</f>
        <v>0</v>
      </c>
      <c r="BL580" s="19" t="s">
        <v>237</v>
      </c>
      <c r="BM580" s="217" t="s">
        <v>868</v>
      </c>
    </row>
    <row r="581" s="2" customFormat="1">
      <c r="A581" s="40"/>
      <c r="B581" s="41"/>
      <c r="C581" s="42"/>
      <c r="D581" s="219" t="s">
        <v>152</v>
      </c>
      <c r="E581" s="42"/>
      <c r="F581" s="220" t="s">
        <v>869</v>
      </c>
      <c r="G581" s="42"/>
      <c r="H581" s="42"/>
      <c r="I581" s="221"/>
      <c r="J581" s="42"/>
      <c r="K581" s="42"/>
      <c r="L581" s="46"/>
      <c r="M581" s="222"/>
      <c r="N581" s="223"/>
      <c r="O581" s="86"/>
      <c r="P581" s="86"/>
      <c r="Q581" s="86"/>
      <c r="R581" s="86"/>
      <c r="S581" s="86"/>
      <c r="T581" s="87"/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T581" s="19" t="s">
        <v>152</v>
      </c>
      <c r="AU581" s="19" t="s">
        <v>84</v>
      </c>
    </row>
    <row r="582" s="2" customFormat="1" ht="16.5" customHeight="1">
      <c r="A582" s="40"/>
      <c r="B582" s="41"/>
      <c r="C582" s="206" t="s">
        <v>870</v>
      </c>
      <c r="D582" s="206" t="s">
        <v>145</v>
      </c>
      <c r="E582" s="207" t="s">
        <v>871</v>
      </c>
      <c r="F582" s="208" t="s">
        <v>872</v>
      </c>
      <c r="G582" s="209" t="s">
        <v>368</v>
      </c>
      <c r="H582" s="210">
        <v>53</v>
      </c>
      <c r="I582" s="211"/>
      <c r="J582" s="212">
        <f>ROUND(I582*H582,2)</f>
        <v>0</v>
      </c>
      <c r="K582" s="208" t="s">
        <v>167</v>
      </c>
      <c r="L582" s="46"/>
      <c r="M582" s="213" t="s">
        <v>19</v>
      </c>
      <c r="N582" s="214" t="s">
        <v>45</v>
      </c>
      <c r="O582" s="86"/>
      <c r="P582" s="215">
        <f>O582*H582</f>
        <v>0</v>
      </c>
      <c r="Q582" s="215">
        <v>0.00035</v>
      </c>
      <c r="R582" s="215">
        <f>Q582*H582</f>
        <v>0.018550000000000001</v>
      </c>
      <c r="S582" s="215">
        <v>0</v>
      </c>
      <c r="T582" s="216">
        <f>S582*H582</f>
        <v>0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17" t="s">
        <v>237</v>
      </c>
      <c r="AT582" s="217" t="s">
        <v>145</v>
      </c>
      <c r="AU582" s="217" t="s">
        <v>84</v>
      </c>
      <c r="AY582" s="19" t="s">
        <v>143</v>
      </c>
      <c r="BE582" s="218">
        <f>IF(N582="základní",J582,0)</f>
        <v>0</v>
      </c>
      <c r="BF582" s="218">
        <f>IF(N582="snížená",J582,0)</f>
        <v>0</v>
      </c>
      <c r="BG582" s="218">
        <f>IF(N582="zákl. přenesená",J582,0)</f>
        <v>0</v>
      </c>
      <c r="BH582" s="218">
        <f>IF(N582="sníž. přenesená",J582,0)</f>
        <v>0</v>
      </c>
      <c r="BI582" s="218">
        <f>IF(N582="nulová",J582,0)</f>
        <v>0</v>
      </c>
      <c r="BJ582" s="19" t="s">
        <v>82</v>
      </c>
      <c r="BK582" s="218">
        <f>ROUND(I582*H582,2)</f>
        <v>0</v>
      </c>
      <c r="BL582" s="19" t="s">
        <v>237</v>
      </c>
      <c r="BM582" s="217" t="s">
        <v>873</v>
      </c>
    </row>
    <row r="583" s="2" customFormat="1">
      <c r="A583" s="40"/>
      <c r="B583" s="41"/>
      <c r="C583" s="42"/>
      <c r="D583" s="219" t="s">
        <v>152</v>
      </c>
      <c r="E583" s="42"/>
      <c r="F583" s="220" t="s">
        <v>874</v>
      </c>
      <c r="G583" s="42"/>
      <c r="H583" s="42"/>
      <c r="I583" s="221"/>
      <c r="J583" s="42"/>
      <c r="K583" s="42"/>
      <c r="L583" s="46"/>
      <c r="M583" s="222"/>
      <c r="N583" s="223"/>
      <c r="O583" s="86"/>
      <c r="P583" s="86"/>
      <c r="Q583" s="86"/>
      <c r="R583" s="86"/>
      <c r="S583" s="86"/>
      <c r="T583" s="87"/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T583" s="19" t="s">
        <v>152</v>
      </c>
      <c r="AU583" s="19" t="s">
        <v>84</v>
      </c>
    </row>
    <row r="584" s="2" customFormat="1" ht="16.5" customHeight="1">
      <c r="A584" s="40"/>
      <c r="B584" s="41"/>
      <c r="C584" s="206" t="s">
        <v>875</v>
      </c>
      <c r="D584" s="206" t="s">
        <v>145</v>
      </c>
      <c r="E584" s="207" t="s">
        <v>876</v>
      </c>
      <c r="F584" s="208" t="s">
        <v>877</v>
      </c>
      <c r="G584" s="209" t="s">
        <v>611</v>
      </c>
      <c r="H584" s="210">
        <v>5</v>
      </c>
      <c r="I584" s="211"/>
      <c r="J584" s="212">
        <f>ROUND(I584*H584,2)</f>
        <v>0</v>
      </c>
      <c r="K584" s="208" t="s">
        <v>167</v>
      </c>
      <c r="L584" s="46"/>
      <c r="M584" s="213" t="s">
        <v>19</v>
      </c>
      <c r="N584" s="214" t="s">
        <v>45</v>
      </c>
      <c r="O584" s="86"/>
      <c r="P584" s="215">
        <f>O584*H584</f>
        <v>0</v>
      </c>
      <c r="Q584" s="215">
        <v>0.01188</v>
      </c>
      <c r="R584" s="215">
        <f>Q584*H584</f>
        <v>0.059400000000000001</v>
      </c>
      <c r="S584" s="215">
        <v>0</v>
      </c>
      <c r="T584" s="216">
        <f>S584*H584</f>
        <v>0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17" t="s">
        <v>237</v>
      </c>
      <c r="AT584" s="217" t="s">
        <v>145</v>
      </c>
      <c r="AU584" s="217" t="s">
        <v>84</v>
      </c>
      <c r="AY584" s="19" t="s">
        <v>143</v>
      </c>
      <c r="BE584" s="218">
        <f>IF(N584="základní",J584,0)</f>
        <v>0</v>
      </c>
      <c r="BF584" s="218">
        <f>IF(N584="snížená",J584,0)</f>
        <v>0</v>
      </c>
      <c r="BG584" s="218">
        <f>IF(N584="zákl. přenesená",J584,0)</f>
        <v>0</v>
      </c>
      <c r="BH584" s="218">
        <f>IF(N584="sníž. přenesená",J584,0)</f>
        <v>0</v>
      </c>
      <c r="BI584" s="218">
        <f>IF(N584="nulová",J584,0)</f>
        <v>0</v>
      </c>
      <c r="BJ584" s="19" t="s">
        <v>82</v>
      </c>
      <c r="BK584" s="218">
        <f>ROUND(I584*H584,2)</f>
        <v>0</v>
      </c>
      <c r="BL584" s="19" t="s">
        <v>237</v>
      </c>
      <c r="BM584" s="217" t="s">
        <v>878</v>
      </c>
    </row>
    <row r="585" s="2" customFormat="1">
      <c r="A585" s="40"/>
      <c r="B585" s="41"/>
      <c r="C585" s="42"/>
      <c r="D585" s="219" t="s">
        <v>152</v>
      </c>
      <c r="E585" s="42"/>
      <c r="F585" s="220" t="s">
        <v>879</v>
      </c>
      <c r="G585" s="42"/>
      <c r="H585" s="42"/>
      <c r="I585" s="221"/>
      <c r="J585" s="42"/>
      <c r="K585" s="42"/>
      <c r="L585" s="46"/>
      <c r="M585" s="222"/>
      <c r="N585" s="223"/>
      <c r="O585" s="86"/>
      <c r="P585" s="86"/>
      <c r="Q585" s="86"/>
      <c r="R585" s="86"/>
      <c r="S585" s="86"/>
      <c r="T585" s="87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T585" s="19" t="s">
        <v>152</v>
      </c>
      <c r="AU585" s="19" t="s">
        <v>84</v>
      </c>
    </row>
    <row r="586" s="2" customFormat="1" ht="16.5" customHeight="1">
      <c r="A586" s="40"/>
      <c r="B586" s="41"/>
      <c r="C586" s="206" t="s">
        <v>880</v>
      </c>
      <c r="D586" s="206" t="s">
        <v>145</v>
      </c>
      <c r="E586" s="207" t="s">
        <v>881</v>
      </c>
      <c r="F586" s="208" t="s">
        <v>882</v>
      </c>
      <c r="G586" s="209" t="s">
        <v>368</v>
      </c>
      <c r="H586" s="210">
        <v>1</v>
      </c>
      <c r="I586" s="211"/>
      <c r="J586" s="212">
        <f>ROUND(I586*H586,2)</f>
        <v>0</v>
      </c>
      <c r="K586" s="208" t="s">
        <v>167</v>
      </c>
      <c r="L586" s="46"/>
      <c r="M586" s="213" t="s">
        <v>19</v>
      </c>
      <c r="N586" s="214" t="s">
        <v>45</v>
      </c>
      <c r="O586" s="86"/>
      <c r="P586" s="215">
        <f>O586*H586</f>
        <v>0</v>
      </c>
      <c r="Q586" s="215">
        <v>0.027689999999999999</v>
      </c>
      <c r="R586" s="215">
        <f>Q586*H586</f>
        <v>0.027689999999999999</v>
      </c>
      <c r="S586" s="215">
        <v>0</v>
      </c>
      <c r="T586" s="216">
        <f>S586*H586</f>
        <v>0</v>
      </c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R586" s="217" t="s">
        <v>237</v>
      </c>
      <c r="AT586" s="217" t="s">
        <v>145</v>
      </c>
      <c r="AU586" s="217" t="s">
        <v>84</v>
      </c>
      <c r="AY586" s="19" t="s">
        <v>143</v>
      </c>
      <c r="BE586" s="218">
        <f>IF(N586="základní",J586,0)</f>
        <v>0</v>
      </c>
      <c r="BF586" s="218">
        <f>IF(N586="snížená",J586,0)</f>
        <v>0</v>
      </c>
      <c r="BG586" s="218">
        <f>IF(N586="zákl. přenesená",J586,0)</f>
        <v>0</v>
      </c>
      <c r="BH586" s="218">
        <f>IF(N586="sníž. přenesená",J586,0)</f>
        <v>0</v>
      </c>
      <c r="BI586" s="218">
        <f>IF(N586="nulová",J586,0)</f>
        <v>0</v>
      </c>
      <c r="BJ586" s="19" t="s">
        <v>82</v>
      </c>
      <c r="BK586" s="218">
        <f>ROUND(I586*H586,2)</f>
        <v>0</v>
      </c>
      <c r="BL586" s="19" t="s">
        <v>237</v>
      </c>
      <c r="BM586" s="217" t="s">
        <v>883</v>
      </c>
    </row>
    <row r="587" s="2" customFormat="1">
      <c r="A587" s="40"/>
      <c r="B587" s="41"/>
      <c r="C587" s="42"/>
      <c r="D587" s="219" t="s">
        <v>152</v>
      </c>
      <c r="E587" s="42"/>
      <c r="F587" s="220" t="s">
        <v>884</v>
      </c>
      <c r="G587" s="42"/>
      <c r="H587" s="42"/>
      <c r="I587" s="221"/>
      <c r="J587" s="42"/>
      <c r="K587" s="42"/>
      <c r="L587" s="46"/>
      <c r="M587" s="222"/>
      <c r="N587" s="223"/>
      <c r="O587" s="86"/>
      <c r="P587" s="86"/>
      <c r="Q587" s="86"/>
      <c r="R587" s="86"/>
      <c r="S587" s="86"/>
      <c r="T587" s="87"/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T587" s="19" t="s">
        <v>152</v>
      </c>
      <c r="AU587" s="19" t="s">
        <v>84</v>
      </c>
    </row>
    <row r="588" s="2" customFormat="1" ht="24.15" customHeight="1">
      <c r="A588" s="40"/>
      <c r="B588" s="41"/>
      <c r="C588" s="206" t="s">
        <v>885</v>
      </c>
      <c r="D588" s="206" t="s">
        <v>145</v>
      </c>
      <c r="E588" s="207" t="s">
        <v>886</v>
      </c>
      <c r="F588" s="208" t="s">
        <v>887</v>
      </c>
      <c r="G588" s="209" t="s">
        <v>280</v>
      </c>
      <c r="H588" s="210">
        <v>218.59999999999999</v>
      </c>
      <c r="I588" s="211"/>
      <c r="J588" s="212">
        <f>ROUND(I588*H588,2)</f>
        <v>0</v>
      </c>
      <c r="K588" s="208" t="s">
        <v>167</v>
      </c>
      <c r="L588" s="46"/>
      <c r="M588" s="213" t="s">
        <v>19</v>
      </c>
      <c r="N588" s="214" t="s">
        <v>45</v>
      </c>
      <c r="O588" s="86"/>
      <c r="P588" s="215">
        <f>O588*H588</f>
        <v>0</v>
      </c>
      <c r="Q588" s="215">
        <v>0.00040000000000000002</v>
      </c>
      <c r="R588" s="215">
        <f>Q588*H588</f>
        <v>0.087440000000000004</v>
      </c>
      <c r="S588" s="215">
        <v>0</v>
      </c>
      <c r="T588" s="216">
        <f>S588*H588</f>
        <v>0</v>
      </c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R588" s="217" t="s">
        <v>237</v>
      </c>
      <c r="AT588" s="217" t="s">
        <v>145</v>
      </c>
      <c r="AU588" s="217" t="s">
        <v>84</v>
      </c>
      <c r="AY588" s="19" t="s">
        <v>143</v>
      </c>
      <c r="BE588" s="218">
        <f>IF(N588="základní",J588,0)</f>
        <v>0</v>
      </c>
      <c r="BF588" s="218">
        <f>IF(N588="snížená",J588,0)</f>
        <v>0</v>
      </c>
      <c r="BG588" s="218">
        <f>IF(N588="zákl. přenesená",J588,0)</f>
        <v>0</v>
      </c>
      <c r="BH588" s="218">
        <f>IF(N588="sníž. přenesená",J588,0)</f>
        <v>0</v>
      </c>
      <c r="BI588" s="218">
        <f>IF(N588="nulová",J588,0)</f>
        <v>0</v>
      </c>
      <c r="BJ588" s="19" t="s">
        <v>82</v>
      </c>
      <c r="BK588" s="218">
        <f>ROUND(I588*H588,2)</f>
        <v>0</v>
      </c>
      <c r="BL588" s="19" t="s">
        <v>237</v>
      </c>
      <c r="BM588" s="217" t="s">
        <v>888</v>
      </c>
    </row>
    <row r="589" s="2" customFormat="1">
      <c r="A589" s="40"/>
      <c r="B589" s="41"/>
      <c r="C589" s="42"/>
      <c r="D589" s="219" t="s">
        <v>152</v>
      </c>
      <c r="E589" s="42"/>
      <c r="F589" s="220" t="s">
        <v>889</v>
      </c>
      <c r="G589" s="42"/>
      <c r="H589" s="42"/>
      <c r="I589" s="221"/>
      <c r="J589" s="42"/>
      <c r="K589" s="42"/>
      <c r="L589" s="46"/>
      <c r="M589" s="222"/>
      <c r="N589" s="223"/>
      <c r="O589" s="86"/>
      <c r="P589" s="86"/>
      <c r="Q589" s="86"/>
      <c r="R589" s="86"/>
      <c r="S589" s="86"/>
      <c r="T589" s="87"/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T589" s="19" t="s">
        <v>152</v>
      </c>
      <c r="AU589" s="19" t="s">
        <v>84</v>
      </c>
    </row>
    <row r="590" s="13" customFormat="1">
      <c r="A590" s="13"/>
      <c r="B590" s="224"/>
      <c r="C590" s="225"/>
      <c r="D590" s="226" t="s">
        <v>154</v>
      </c>
      <c r="E590" s="227" t="s">
        <v>19</v>
      </c>
      <c r="F590" s="228" t="s">
        <v>890</v>
      </c>
      <c r="G590" s="225"/>
      <c r="H590" s="229">
        <v>186</v>
      </c>
      <c r="I590" s="230"/>
      <c r="J590" s="225"/>
      <c r="K590" s="225"/>
      <c r="L590" s="231"/>
      <c r="M590" s="232"/>
      <c r="N590" s="233"/>
      <c r="O590" s="233"/>
      <c r="P590" s="233"/>
      <c r="Q590" s="233"/>
      <c r="R590" s="233"/>
      <c r="S590" s="233"/>
      <c r="T590" s="234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5" t="s">
        <v>154</v>
      </c>
      <c r="AU590" s="235" t="s">
        <v>84</v>
      </c>
      <c r="AV590" s="13" t="s">
        <v>84</v>
      </c>
      <c r="AW590" s="13" t="s">
        <v>33</v>
      </c>
      <c r="AX590" s="13" t="s">
        <v>74</v>
      </c>
      <c r="AY590" s="235" t="s">
        <v>143</v>
      </c>
    </row>
    <row r="591" s="13" customFormat="1">
      <c r="A591" s="13"/>
      <c r="B591" s="224"/>
      <c r="C591" s="225"/>
      <c r="D591" s="226" t="s">
        <v>154</v>
      </c>
      <c r="E591" s="227" t="s">
        <v>19</v>
      </c>
      <c r="F591" s="228" t="s">
        <v>891</v>
      </c>
      <c r="G591" s="225"/>
      <c r="H591" s="229">
        <v>32.600000000000001</v>
      </c>
      <c r="I591" s="230"/>
      <c r="J591" s="225"/>
      <c r="K591" s="225"/>
      <c r="L591" s="231"/>
      <c r="M591" s="232"/>
      <c r="N591" s="233"/>
      <c r="O591" s="233"/>
      <c r="P591" s="233"/>
      <c r="Q591" s="233"/>
      <c r="R591" s="233"/>
      <c r="S591" s="233"/>
      <c r="T591" s="234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5" t="s">
        <v>154</v>
      </c>
      <c r="AU591" s="235" t="s">
        <v>84</v>
      </c>
      <c r="AV591" s="13" t="s">
        <v>84</v>
      </c>
      <c r="AW591" s="13" t="s">
        <v>33</v>
      </c>
      <c r="AX591" s="13" t="s">
        <v>74</v>
      </c>
      <c r="AY591" s="235" t="s">
        <v>143</v>
      </c>
    </row>
    <row r="592" s="14" customFormat="1">
      <c r="A592" s="14"/>
      <c r="B592" s="236"/>
      <c r="C592" s="237"/>
      <c r="D592" s="226" t="s">
        <v>154</v>
      </c>
      <c r="E592" s="238" t="s">
        <v>19</v>
      </c>
      <c r="F592" s="239" t="s">
        <v>156</v>
      </c>
      <c r="G592" s="237"/>
      <c r="H592" s="240">
        <v>218.59999999999999</v>
      </c>
      <c r="I592" s="241"/>
      <c r="J592" s="237"/>
      <c r="K592" s="237"/>
      <c r="L592" s="242"/>
      <c r="M592" s="243"/>
      <c r="N592" s="244"/>
      <c r="O592" s="244"/>
      <c r="P592" s="244"/>
      <c r="Q592" s="244"/>
      <c r="R592" s="244"/>
      <c r="S592" s="244"/>
      <c r="T592" s="245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6" t="s">
        <v>154</v>
      </c>
      <c r="AU592" s="246" t="s">
        <v>84</v>
      </c>
      <c r="AV592" s="14" t="s">
        <v>150</v>
      </c>
      <c r="AW592" s="14" t="s">
        <v>33</v>
      </c>
      <c r="AX592" s="14" t="s">
        <v>82</v>
      </c>
      <c r="AY592" s="246" t="s">
        <v>143</v>
      </c>
    </row>
    <row r="593" s="2" customFormat="1" ht="21.75" customHeight="1">
      <c r="A593" s="40"/>
      <c r="B593" s="41"/>
      <c r="C593" s="206" t="s">
        <v>892</v>
      </c>
      <c r="D593" s="206" t="s">
        <v>145</v>
      </c>
      <c r="E593" s="207" t="s">
        <v>893</v>
      </c>
      <c r="F593" s="208" t="s">
        <v>894</v>
      </c>
      <c r="G593" s="209" t="s">
        <v>280</v>
      </c>
      <c r="H593" s="210">
        <v>218.59999999999999</v>
      </c>
      <c r="I593" s="211"/>
      <c r="J593" s="212">
        <f>ROUND(I593*H593,2)</f>
        <v>0</v>
      </c>
      <c r="K593" s="208" t="s">
        <v>167</v>
      </c>
      <c r="L593" s="46"/>
      <c r="M593" s="213" t="s">
        <v>19</v>
      </c>
      <c r="N593" s="214" t="s">
        <v>45</v>
      </c>
      <c r="O593" s="86"/>
      <c r="P593" s="215">
        <f>O593*H593</f>
        <v>0</v>
      </c>
      <c r="Q593" s="215">
        <v>1.0000000000000001E-05</v>
      </c>
      <c r="R593" s="215">
        <f>Q593*H593</f>
        <v>0.002186</v>
      </c>
      <c r="S593" s="215">
        <v>0</v>
      </c>
      <c r="T593" s="216">
        <f>S593*H593</f>
        <v>0</v>
      </c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R593" s="217" t="s">
        <v>237</v>
      </c>
      <c r="AT593" s="217" t="s">
        <v>145</v>
      </c>
      <c r="AU593" s="217" t="s">
        <v>84</v>
      </c>
      <c r="AY593" s="19" t="s">
        <v>143</v>
      </c>
      <c r="BE593" s="218">
        <f>IF(N593="základní",J593,0)</f>
        <v>0</v>
      </c>
      <c r="BF593" s="218">
        <f>IF(N593="snížená",J593,0)</f>
        <v>0</v>
      </c>
      <c r="BG593" s="218">
        <f>IF(N593="zákl. přenesená",J593,0)</f>
        <v>0</v>
      </c>
      <c r="BH593" s="218">
        <f>IF(N593="sníž. přenesená",J593,0)</f>
        <v>0</v>
      </c>
      <c r="BI593" s="218">
        <f>IF(N593="nulová",J593,0)</f>
        <v>0</v>
      </c>
      <c r="BJ593" s="19" t="s">
        <v>82</v>
      </c>
      <c r="BK593" s="218">
        <f>ROUND(I593*H593,2)</f>
        <v>0</v>
      </c>
      <c r="BL593" s="19" t="s">
        <v>237</v>
      </c>
      <c r="BM593" s="217" t="s">
        <v>895</v>
      </c>
    </row>
    <row r="594" s="2" customFormat="1">
      <c r="A594" s="40"/>
      <c r="B594" s="41"/>
      <c r="C594" s="42"/>
      <c r="D594" s="219" t="s">
        <v>152</v>
      </c>
      <c r="E594" s="42"/>
      <c r="F594" s="220" t="s">
        <v>896</v>
      </c>
      <c r="G594" s="42"/>
      <c r="H594" s="42"/>
      <c r="I594" s="221"/>
      <c r="J594" s="42"/>
      <c r="K594" s="42"/>
      <c r="L594" s="46"/>
      <c r="M594" s="222"/>
      <c r="N594" s="223"/>
      <c r="O594" s="86"/>
      <c r="P594" s="86"/>
      <c r="Q594" s="86"/>
      <c r="R594" s="86"/>
      <c r="S594" s="86"/>
      <c r="T594" s="87"/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T594" s="19" t="s">
        <v>152</v>
      </c>
      <c r="AU594" s="19" t="s">
        <v>84</v>
      </c>
    </row>
    <row r="595" s="2" customFormat="1" ht="24.15" customHeight="1">
      <c r="A595" s="40"/>
      <c r="B595" s="41"/>
      <c r="C595" s="206" t="s">
        <v>897</v>
      </c>
      <c r="D595" s="206" t="s">
        <v>145</v>
      </c>
      <c r="E595" s="207" t="s">
        <v>898</v>
      </c>
      <c r="F595" s="208" t="s">
        <v>899</v>
      </c>
      <c r="G595" s="209" t="s">
        <v>655</v>
      </c>
      <c r="H595" s="278"/>
      <c r="I595" s="211"/>
      <c r="J595" s="212">
        <f>ROUND(I595*H595,2)</f>
        <v>0</v>
      </c>
      <c r="K595" s="208" t="s">
        <v>167</v>
      </c>
      <c r="L595" s="46"/>
      <c r="M595" s="213" t="s">
        <v>19</v>
      </c>
      <c r="N595" s="214" t="s">
        <v>45</v>
      </c>
      <c r="O595" s="86"/>
      <c r="P595" s="215">
        <f>O595*H595</f>
        <v>0</v>
      </c>
      <c r="Q595" s="215">
        <v>0</v>
      </c>
      <c r="R595" s="215">
        <f>Q595*H595</f>
        <v>0</v>
      </c>
      <c r="S595" s="215">
        <v>0</v>
      </c>
      <c r="T595" s="216">
        <f>S595*H595</f>
        <v>0</v>
      </c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R595" s="217" t="s">
        <v>237</v>
      </c>
      <c r="AT595" s="217" t="s">
        <v>145</v>
      </c>
      <c r="AU595" s="217" t="s">
        <v>84</v>
      </c>
      <c r="AY595" s="19" t="s">
        <v>143</v>
      </c>
      <c r="BE595" s="218">
        <f>IF(N595="základní",J595,0)</f>
        <v>0</v>
      </c>
      <c r="BF595" s="218">
        <f>IF(N595="snížená",J595,0)</f>
        <v>0</v>
      </c>
      <c r="BG595" s="218">
        <f>IF(N595="zákl. přenesená",J595,0)</f>
        <v>0</v>
      </c>
      <c r="BH595" s="218">
        <f>IF(N595="sníž. přenesená",J595,0)</f>
        <v>0</v>
      </c>
      <c r="BI595" s="218">
        <f>IF(N595="nulová",J595,0)</f>
        <v>0</v>
      </c>
      <c r="BJ595" s="19" t="s">
        <v>82</v>
      </c>
      <c r="BK595" s="218">
        <f>ROUND(I595*H595,2)</f>
        <v>0</v>
      </c>
      <c r="BL595" s="19" t="s">
        <v>237</v>
      </c>
      <c r="BM595" s="217" t="s">
        <v>900</v>
      </c>
    </row>
    <row r="596" s="2" customFormat="1">
      <c r="A596" s="40"/>
      <c r="B596" s="41"/>
      <c r="C596" s="42"/>
      <c r="D596" s="219" t="s">
        <v>152</v>
      </c>
      <c r="E596" s="42"/>
      <c r="F596" s="220" t="s">
        <v>901</v>
      </c>
      <c r="G596" s="42"/>
      <c r="H596" s="42"/>
      <c r="I596" s="221"/>
      <c r="J596" s="42"/>
      <c r="K596" s="42"/>
      <c r="L596" s="46"/>
      <c r="M596" s="222"/>
      <c r="N596" s="223"/>
      <c r="O596" s="86"/>
      <c r="P596" s="86"/>
      <c r="Q596" s="86"/>
      <c r="R596" s="86"/>
      <c r="S596" s="86"/>
      <c r="T596" s="87"/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T596" s="19" t="s">
        <v>152</v>
      </c>
      <c r="AU596" s="19" t="s">
        <v>84</v>
      </c>
    </row>
    <row r="597" s="12" customFormat="1" ht="22.8" customHeight="1">
      <c r="A597" s="12"/>
      <c r="B597" s="190"/>
      <c r="C597" s="191"/>
      <c r="D597" s="192" t="s">
        <v>73</v>
      </c>
      <c r="E597" s="204" t="s">
        <v>902</v>
      </c>
      <c r="F597" s="204" t="s">
        <v>903</v>
      </c>
      <c r="G597" s="191"/>
      <c r="H597" s="191"/>
      <c r="I597" s="194"/>
      <c r="J597" s="205">
        <f>BK597</f>
        <v>0</v>
      </c>
      <c r="K597" s="191"/>
      <c r="L597" s="196"/>
      <c r="M597" s="197"/>
      <c r="N597" s="198"/>
      <c r="O597" s="198"/>
      <c r="P597" s="199">
        <f>SUM(P598:P615)</f>
        <v>0</v>
      </c>
      <c r="Q597" s="198"/>
      <c r="R597" s="199">
        <f>SUM(R598:R615)</f>
        <v>0.69112000000000007</v>
      </c>
      <c r="S597" s="198"/>
      <c r="T597" s="200">
        <f>SUM(T598:T615)</f>
        <v>0</v>
      </c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R597" s="201" t="s">
        <v>84</v>
      </c>
      <c r="AT597" s="202" t="s">
        <v>73</v>
      </c>
      <c r="AU597" s="202" t="s">
        <v>82</v>
      </c>
      <c r="AY597" s="201" t="s">
        <v>143</v>
      </c>
      <c r="BK597" s="203">
        <f>SUM(BK598:BK615)</f>
        <v>0</v>
      </c>
    </row>
    <row r="598" s="2" customFormat="1" ht="16.5" customHeight="1">
      <c r="A598" s="40"/>
      <c r="B598" s="41"/>
      <c r="C598" s="206" t="s">
        <v>904</v>
      </c>
      <c r="D598" s="206" t="s">
        <v>145</v>
      </c>
      <c r="E598" s="207" t="s">
        <v>905</v>
      </c>
      <c r="F598" s="208" t="s">
        <v>906</v>
      </c>
      <c r="G598" s="209" t="s">
        <v>611</v>
      </c>
      <c r="H598" s="210">
        <v>12</v>
      </c>
      <c r="I598" s="211"/>
      <c r="J598" s="212">
        <f>ROUND(I598*H598,2)</f>
        <v>0</v>
      </c>
      <c r="K598" s="208" t="s">
        <v>167</v>
      </c>
      <c r="L598" s="46"/>
      <c r="M598" s="213" t="s">
        <v>19</v>
      </c>
      <c r="N598" s="214" t="s">
        <v>45</v>
      </c>
      <c r="O598" s="86"/>
      <c r="P598" s="215">
        <f>O598*H598</f>
        <v>0</v>
      </c>
      <c r="Q598" s="215">
        <v>0.02894</v>
      </c>
      <c r="R598" s="215">
        <f>Q598*H598</f>
        <v>0.34728000000000003</v>
      </c>
      <c r="S598" s="215">
        <v>0</v>
      </c>
      <c r="T598" s="216">
        <f>S598*H598</f>
        <v>0</v>
      </c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R598" s="217" t="s">
        <v>237</v>
      </c>
      <c r="AT598" s="217" t="s">
        <v>145</v>
      </c>
      <c r="AU598" s="217" t="s">
        <v>84</v>
      </c>
      <c r="AY598" s="19" t="s">
        <v>143</v>
      </c>
      <c r="BE598" s="218">
        <f>IF(N598="základní",J598,0)</f>
        <v>0</v>
      </c>
      <c r="BF598" s="218">
        <f>IF(N598="snížená",J598,0)</f>
        <v>0</v>
      </c>
      <c r="BG598" s="218">
        <f>IF(N598="zákl. přenesená",J598,0)</f>
        <v>0</v>
      </c>
      <c r="BH598" s="218">
        <f>IF(N598="sníž. přenesená",J598,0)</f>
        <v>0</v>
      </c>
      <c r="BI598" s="218">
        <f>IF(N598="nulová",J598,0)</f>
        <v>0</v>
      </c>
      <c r="BJ598" s="19" t="s">
        <v>82</v>
      </c>
      <c r="BK598" s="218">
        <f>ROUND(I598*H598,2)</f>
        <v>0</v>
      </c>
      <c r="BL598" s="19" t="s">
        <v>237</v>
      </c>
      <c r="BM598" s="217" t="s">
        <v>907</v>
      </c>
    </row>
    <row r="599" s="2" customFormat="1">
      <c r="A599" s="40"/>
      <c r="B599" s="41"/>
      <c r="C599" s="42"/>
      <c r="D599" s="219" t="s">
        <v>152</v>
      </c>
      <c r="E599" s="42"/>
      <c r="F599" s="220" t="s">
        <v>908</v>
      </c>
      <c r="G599" s="42"/>
      <c r="H599" s="42"/>
      <c r="I599" s="221"/>
      <c r="J599" s="42"/>
      <c r="K599" s="42"/>
      <c r="L599" s="46"/>
      <c r="M599" s="222"/>
      <c r="N599" s="223"/>
      <c r="O599" s="86"/>
      <c r="P599" s="86"/>
      <c r="Q599" s="86"/>
      <c r="R599" s="86"/>
      <c r="S599" s="86"/>
      <c r="T599" s="87"/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T599" s="19" t="s">
        <v>152</v>
      </c>
      <c r="AU599" s="19" t="s">
        <v>84</v>
      </c>
    </row>
    <row r="600" s="2" customFormat="1" ht="16.5" customHeight="1">
      <c r="A600" s="40"/>
      <c r="B600" s="41"/>
      <c r="C600" s="206" t="s">
        <v>909</v>
      </c>
      <c r="D600" s="206" t="s">
        <v>145</v>
      </c>
      <c r="E600" s="207" t="s">
        <v>910</v>
      </c>
      <c r="F600" s="208" t="s">
        <v>911</v>
      </c>
      <c r="G600" s="209" t="s">
        <v>611</v>
      </c>
      <c r="H600" s="210">
        <v>1</v>
      </c>
      <c r="I600" s="211"/>
      <c r="J600" s="212">
        <f>ROUND(I600*H600,2)</f>
        <v>0</v>
      </c>
      <c r="K600" s="208" t="s">
        <v>167</v>
      </c>
      <c r="L600" s="46"/>
      <c r="M600" s="213" t="s">
        <v>19</v>
      </c>
      <c r="N600" s="214" t="s">
        <v>45</v>
      </c>
      <c r="O600" s="86"/>
      <c r="P600" s="215">
        <f>O600*H600</f>
        <v>0</v>
      </c>
      <c r="Q600" s="215">
        <v>0.039910000000000001</v>
      </c>
      <c r="R600" s="215">
        <f>Q600*H600</f>
        <v>0.039910000000000001</v>
      </c>
      <c r="S600" s="215">
        <v>0</v>
      </c>
      <c r="T600" s="216">
        <f>S600*H600</f>
        <v>0</v>
      </c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R600" s="217" t="s">
        <v>237</v>
      </c>
      <c r="AT600" s="217" t="s">
        <v>145</v>
      </c>
      <c r="AU600" s="217" t="s">
        <v>84</v>
      </c>
      <c r="AY600" s="19" t="s">
        <v>143</v>
      </c>
      <c r="BE600" s="218">
        <f>IF(N600="základní",J600,0)</f>
        <v>0</v>
      </c>
      <c r="BF600" s="218">
        <f>IF(N600="snížená",J600,0)</f>
        <v>0</v>
      </c>
      <c r="BG600" s="218">
        <f>IF(N600="zákl. přenesená",J600,0)</f>
        <v>0</v>
      </c>
      <c r="BH600" s="218">
        <f>IF(N600="sníž. přenesená",J600,0)</f>
        <v>0</v>
      </c>
      <c r="BI600" s="218">
        <f>IF(N600="nulová",J600,0)</f>
        <v>0</v>
      </c>
      <c r="BJ600" s="19" t="s">
        <v>82</v>
      </c>
      <c r="BK600" s="218">
        <f>ROUND(I600*H600,2)</f>
        <v>0</v>
      </c>
      <c r="BL600" s="19" t="s">
        <v>237</v>
      </c>
      <c r="BM600" s="217" t="s">
        <v>912</v>
      </c>
    </row>
    <row r="601" s="2" customFormat="1">
      <c r="A601" s="40"/>
      <c r="B601" s="41"/>
      <c r="C601" s="42"/>
      <c r="D601" s="219" t="s">
        <v>152</v>
      </c>
      <c r="E601" s="42"/>
      <c r="F601" s="220" t="s">
        <v>913</v>
      </c>
      <c r="G601" s="42"/>
      <c r="H601" s="42"/>
      <c r="I601" s="221"/>
      <c r="J601" s="42"/>
      <c r="K601" s="42"/>
      <c r="L601" s="46"/>
      <c r="M601" s="222"/>
      <c r="N601" s="223"/>
      <c r="O601" s="86"/>
      <c r="P601" s="86"/>
      <c r="Q601" s="86"/>
      <c r="R601" s="86"/>
      <c r="S601" s="86"/>
      <c r="T601" s="87"/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T601" s="19" t="s">
        <v>152</v>
      </c>
      <c r="AU601" s="19" t="s">
        <v>84</v>
      </c>
    </row>
    <row r="602" s="2" customFormat="1" ht="21.75" customHeight="1">
      <c r="A602" s="40"/>
      <c r="B602" s="41"/>
      <c r="C602" s="206" t="s">
        <v>914</v>
      </c>
      <c r="D602" s="206" t="s">
        <v>145</v>
      </c>
      <c r="E602" s="207" t="s">
        <v>915</v>
      </c>
      <c r="F602" s="208" t="s">
        <v>916</v>
      </c>
      <c r="G602" s="209" t="s">
        <v>611</v>
      </c>
      <c r="H602" s="210">
        <v>4</v>
      </c>
      <c r="I602" s="211"/>
      <c r="J602" s="212">
        <f>ROUND(I602*H602,2)</f>
        <v>0</v>
      </c>
      <c r="K602" s="208" t="s">
        <v>167</v>
      </c>
      <c r="L602" s="46"/>
      <c r="M602" s="213" t="s">
        <v>19</v>
      </c>
      <c r="N602" s="214" t="s">
        <v>45</v>
      </c>
      <c r="O602" s="86"/>
      <c r="P602" s="215">
        <f>O602*H602</f>
        <v>0</v>
      </c>
      <c r="Q602" s="215">
        <v>0.013820000000000001</v>
      </c>
      <c r="R602" s="215">
        <f>Q602*H602</f>
        <v>0.055280000000000003</v>
      </c>
      <c r="S602" s="215">
        <v>0</v>
      </c>
      <c r="T602" s="216">
        <f>S602*H602</f>
        <v>0</v>
      </c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R602" s="217" t="s">
        <v>237</v>
      </c>
      <c r="AT602" s="217" t="s">
        <v>145</v>
      </c>
      <c r="AU602" s="217" t="s">
        <v>84</v>
      </c>
      <c r="AY602" s="19" t="s">
        <v>143</v>
      </c>
      <c r="BE602" s="218">
        <f>IF(N602="základní",J602,0)</f>
        <v>0</v>
      </c>
      <c r="BF602" s="218">
        <f>IF(N602="snížená",J602,0)</f>
        <v>0</v>
      </c>
      <c r="BG602" s="218">
        <f>IF(N602="zákl. přenesená",J602,0)</f>
        <v>0</v>
      </c>
      <c r="BH602" s="218">
        <f>IF(N602="sníž. přenesená",J602,0)</f>
        <v>0</v>
      </c>
      <c r="BI602" s="218">
        <f>IF(N602="nulová",J602,0)</f>
        <v>0</v>
      </c>
      <c r="BJ602" s="19" t="s">
        <v>82</v>
      </c>
      <c r="BK602" s="218">
        <f>ROUND(I602*H602,2)</f>
        <v>0</v>
      </c>
      <c r="BL602" s="19" t="s">
        <v>237</v>
      </c>
      <c r="BM602" s="217" t="s">
        <v>917</v>
      </c>
    </row>
    <row r="603" s="2" customFormat="1">
      <c r="A603" s="40"/>
      <c r="B603" s="41"/>
      <c r="C603" s="42"/>
      <c r="D603" s="219" t="s">
        <v>152</v>
      </c>
      <c r="E603" s="42"/>
      <c r="F603" s="220" t="s">
        <v>918</v>
      </c>
      <c r="G603" s="42"/>
      <c r="H603" s="42"/>
      <c r="I603" s="221"/>
      <c r="J603" s="42"/>
      <c r="K603" s="42"/>
      <c r="L603" s="46"/>
      <c r="M603" s="222"/>
      <c r="N603" s="223"/>
      <c r="O603" s="86"/>
      <c r="P603" s="86"/>
      <c r="Q603" s="86"/>
      <c r="R603" s="86"/>
      <c r="S603" s="86"/>
      <c r="T603" s="87"/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T603" s="19" t="s">
        <v>152</v>
      </c>
      <c r="AU603" s="19" t="s">
        <v>84</v>
      </c>
    </row>
    <row r="604" s="2" customFormat="1" ht="24.15" customHeight="1">
      <c r="A604" s="40"/>
      <c r="B604" s="41"/>
      <c r="C604" s="206" t="s">
        <v>919</v>
      </c>
      <c r="D604" s="206" t="s">
        <v>145</v>
      </c>
      <c r="E604" s="207" t="s">
        <v>920</v>
      </c>
      <c r="F604" s="208" t="s">
        <v>921</v>
      </c>
      <c r="G604" s="209" t="s">
        <v>611</v>
      </c>
      <c r="H604" s="210">
        <v>16</v>
      </c>
      <c r="I604" s="211"/>
      <c r="J604" s="212">
        <f>ROUND(I604*H604,2)</f>
        <v>0</v>
      </c>
      <c r="K604" s="208" t="s">
        <v>167</v>
      </c>
      <c r="L604" s="46"/>
      <c r="M604" s="213" t="s">
        <v>19</v>
      </c>
      <c r="N604" s="214" t="s">
        <v>45</v>
      </c>
      <c r="O604" s="86"/>
      <c r="P604" s="215">
        <f>O604*H604</f>
        <v>0</v>
      </c>
      <c r="Q604" s="215">
        <v>0.01197</v>
      </c>
      <c r="R604" s="215">
        <f>Q604*H604</f>
        <v>0.19152</v>
      </c>
      <c r="S604" s="215">
        <v>0</v>
      </c>
      <c r="T604" s="216">
        <f>S604*H604</f>
        <v>0</v>
      </c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R604" s="217" t="s">
        <v>237</v>
      </c>
      <c r="AT604" s="217" t="s">
        <v>145</v>
      </c>
      <c r="AU604" s="217" t="s">
        <v>84</v>
      </c>
      <c r="AY604" s="19" t="s">
        <v>143</v>
      </c>
      <c r="BE604" s="218">
        <f>IF(N604="základní",J604,0)</f>
        <v>0</v>
      </c>
      <c r="BF604" s="218">
        <f>IF(N604="snížená",J604,0)</f>
        <v>0</v>
      </c>
      <c r="BG604" s="218">
        <f>IF(N604="zákl. přenesená",J604,0)</f>
        <v>0</v>
      </c>
      <c r="BH604" s="218">
        <f>IF(N604="sníž. přenesená",J604,0)</f>
        <v>0</v>
      </c>
      <c r="BI604" s="218">
        <f>IF(N604="nulová",J604,0)</f>
        <v>0</v>
      </c>
      <c r="BJ604" s="19" t="s">
        <v>82</v>
      </c>
      <c r="BK604" s="218">
        <f>ROUND(I604*H604,2)</f>
        <v>0</v>
      </c>
      <c r="BL604" s="19" t="s">
        <v>237</v>
      </c>
      <c r="BM604" s="217" t="s">
        <v>922</v>
      </c>
    </row>
    <row r="605" s="2" customFormat="1">
      <c r="A605" s="40"/>
      <c r="B605" s="41"/>
      <c r="C605" s="42"/>
      <c r="D605" s="219" t="s">
        <v>152</v>
      </c>
      <c r="E605" s="42"/>
      <c r="F605" s="220" t="s">
        <v>923</v>
      </c>
      <c r="G605" s="42"/>
      <c r="H605" s="42"/>
      <c r="I605" s="221"/>
      <c r="J605" s="42"/>
      <c r="K605" s="42"/>
      <c r="L605" s="46"/>
      <c r="M605" s="222"/>
      <c r="N605" s="223"/>
      <c r="O605" s="86"/>
      <c r="P605" s="86"/>
      <c r="Q605" s="86"/>
      <c r="R605" s="86"/>
      <c r="S605" s="86"/>
      <c r="T605" s="87"/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T605" s="19" t="s">
        <v>152</v>
      </c>
      <c r="AU605" s="19" t="s">
        <v>84</v>
      </c>
    </row>
    <row r="606" s="2" customFormat="1" ht="16.5" customHeight="1">
      <c r="A606" s="40"/>
      <c r="B606" s="41"/>
      <c r="C606" s="206" t="s">
        <v>924</v>
      </c>
      <c r="D606" s="206" t="s">
        <v>145</v>
      </c>
      <c r="E606" s="207" t="s">
        <v>925</v>
      </c>
      <c r="F606" s="208" t="s">
        <v>926</v>
      </c>
      <c r="G606" s="209" t="s">
        <v>611</v>
      </c>
      <c r="H606" s="210">
        <v>1</v>
      </c>
      <c r="I606" s="211"/>
      <c r="J606" s="212">
        <f>ROUND(I606*H606,2)</f>
        <v>0</v>
      </c>
      <c r="K606" s="208" t="s">
        <v>167</v>
      </c>
      <c r="L606" s="46"/>
      <c r="M606" s="213" t="s">
        <v>19</v>
      </c>
      <c r="N606" s="214" t="s">
        <v>45</v>
      </c>
      <c r="O606" s="86"/>
      <c r="P606" s="215">
        <f>O606*H606</f>
        <v>0</v>
      </c>
      <c r="Q606" s="215">
        <v>0.016889999999999999</v>
      </c>
      <c r="R606" s="215">
        <f>Q606*H606</f>
        <v>0.016889999999999999</v>
      </c>
      <c r="S606" s="215">
        <v>0</v>
      </c>
      <c r="T606" s="216">
        <f>S606*H606</f>
        <v>0</v>
      </c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R606" s="217" t="s">
        <v>237</v>
      </c>
      <c r="AT606" s="217" t="s">
        <v>145</v>
      </c>
      <c r="AU606" s="217" t="s">
        <v>84</v>
      </c>
      <c r="AY606" s="19" t="s">
        <v>143</v>
      </c>
      <c r="BE606" s="218">
        <f>IF(N606="základní",J606,0)</f>
        <v>0</v>
      </c>
      <c r="BF606" s="218">
        <f>IF(N606="snížená",J606,0)</f>
        <v>0</v>
      </c>
      <c r="BG606" s="218">
        <f>IF(N606="zákl. přenesená",J606,0)</f>
        <v>0</v>
      </c>
      <c r="BH606" s="218">
        <f>IF(N606="sníž. přenesená",J606,0)</f>
        <v>0</v>
      </c>
      <c r="BI606" s="218">
        <f>IF(N606="nulová",J606,0)</f>
        <v>0</v>
      </c>
      <c r="BJ606" s="19" t="s">
        <v>82</v>
      </c>
      <c r="BK606" s="218">
        <f>ROUND(I606*H606,2)</f>
        <v>0</v>
      </c>
      <c r="BL606" s="19" t="s">
        <v>237</v>
      </c>
      <c r="BM606" s="217" t="s">
        <v>927</v>
      </c>
    </row>
    <row r="607" s="2" customFormat="1">
      <c r="A607" s="40"/>
      <c r="B607" s="41"/>
      <c r="C607" s="42"/>
      <c r="D607" s="219" t="s">
        <v>152</v>
      </c>
      <c r="E607" s="42"/>
      <c r="F607" s="220" t="s">
        <v>928</v>
      </c>
      <c r="G607" s="42"/>
      <c r="H607" s="42"/>
      <c r="I607" s="221"/>
      <c r="J607" s="42"/>
      <c r="K607" s="42"/>
      <c r="L607" s="46"/>
      <c r="M607" s="222"/>
      <c r="N607" s="223"/>
      <c r="O607" s="86"/>
      <c r="P607" s="86"/>
      <c r="Q607" s="86"/>
      <c r="R607" s="86"/>
      <c r="S607" s="86"/>
      <c r="T607" s="87"/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T607" s="19" t="s">
        <v>152</v>
      </c>
      <c r="AU607" s="19" t="s">
        <v>84</v>
      </c>
    </row>
    <row r="608" s="2" customFormat="1" ht="16.5" customHeight="1">
      <c r="A608" s="40"/>
      <c r="B608" s="41"/>
      <c r="C608" s="206" t="s">
        <v>929</v>
      </c>
      <c r="D608" s="206" t="s">
        <v>145</v>
      </c>
      <c r="E608" s="207" t="s">
        <v>930</v>
      </c>
      <c r="F608" s="208" t="s">
        <v>931</v>
      </c>
      <c r="G608" s="209" t="s">
        <v>611</v>
      </c>
      <c r="H608" s="210">
        <v>1</v>
      </c>
      <c r="I608" s="211"/>
      <c r="J608" s="212">
        <f>ROUND(I608*H608,2)</f>
        <v>0</v>
      </c>
      <c r="K608" s="208" t="s">
        <v>167</v>
      </c>
      <c r="L608" s="46"/>
      <c r="M608" s="213" t="s">
        <v>19</v>
      </c>
      <c r="N608" s="214" t="s">
        <v>45</v>
      </c>
      <c r="O608" s="86"/>
      <c r="P608" s="215">
        <f>O608*H608</f>
        <v>0</v>
      </c>
      <c r="Q608" s="215">
        <v>0.00084999999999999995</v>
      </c>
      <c r="R608" s="215">
        <f>Q608*H608</f>
        <v>0.00084999999999999995</v>
      </c>
      <c r="S608" s="215">
        <v>0</v>
      </c>
      <c r="T608" s="216">
        <f>S608*H608</f>
        <v>0</v>
      </c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R608" s="217" t="s">
        <v>237</v>
      </c>
      <c r="AT608" s="217" t="s">
        <v>145</v>
      </c>
      <c r="AU608" s="217" t="s">
        <v>84</v>
      </c>
      <c r="AY608" s="19" t="s">
        <v>143</v>
      </c>
      <c r="BE608" s="218">
        <f>IF(N608="základní",J608,0)</f>
        <v>0</v>
      </c>
      <c r="BF608" s="218">
        <f>IF(N608="snížená",J608,0)</f>
        <v>0</v>
      </c>
      <c r="BG608" s="218">
        <f>IF(N608="zákl. přenesená",J608,0)</f>
        <v>0</v>
      </c>
      <c r="BH608" s="218">
        <f>IF(N608="sníž. přenesená",J608,0)</f>
        <v>0</v>
      </c>
      <c r="BI608" s="218">
        <f>IF(N608="nulová",J608,0)</f>
        <v>0</v>
      </c>
      <c r="BJ608" s="19" t="s">
        <v>82</v>
      </c>
      <c r="BK608" s="218">
        <f>ROUND(I608*H608,2)</f>
        <v>0</v>
      </c>
      <c r="BL608" s="19" t="s">
        <v>237</v>
      </c>
      <c r="BM608" s="217" t="s">
        <v>932</v>
      </c>
    </row>
    <row r="609" s="2" customFormat="1">
      <c r="A609" s="40"/>
      <c r="B609" s="41"/>
      <c r="C609" s="42"/>
      <c r="D609" s="219" t="s">
        <v>152</v>
      </c>
      <c r="E609" s="42"/>
      <c r="F609" s="220" t="s">
        <v>933</v>
      </c>
      <c r="G609" s="42"/>
      <c r="H609" s="42"/>
      <c r="I609" s="221"/>
      <c r="J609" s="42"/>
      <c r="K609" s="42"/>
      <c r="L609" s="46"/>
      <c r="M609" s="222"/>
      <c r="N609" s="223"/>
      <c r="O609" s="86"/>
      <c r="P609" s="86"/>
      <c r="Q609" s="86"/>
      <c r="R609" s="86"/>
      <c r="S609" s="86"/>
      <c r="T609" s="87"/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T609" s="19" t="s">
        <v>152</v>
      </c>
      <c r="AU609" s="19" t="s">
        <v>84</v>
      </c>
    </row>
    <row r="610" s="2" customFormat="1" ht="21.75" customHeight="1">
      <c r="A610" s="40"/>
      <c r="B610" s="41"/>
      <c r="C610" s="206" t="s">
        <v>934</v>
      </c>
      <c r="D610" s="206" t="s">
        <v>145</v>
      </c>
      <c r="E610" s="207" t="s">
        <v>935</v>
      </c>
      <c r="F610" s="208" t="s">
        <v>936</v>
      </c>
      <c r="G610" s="209" t="s">
        <v>611</v>
      </c>
      <c r="H610" s="210">
        <v>1</v>
      </c>
      <c r="I610" s="211"/>
      <c r="J610" s="212">
        <f>ROUND(I610*H610,2)</f>
        <v>0</v>
      </c>
      <c r="K610" s="208" t="s">
        <v>167</v>
      </c>
      <c r="L610" s="46"/>
      <c r="M610" s="213" t="s">
        <v>19</v>
      </c>
      <c r="N610" s="214" t="s">
        <v>45</v>
      </c>
      <c r="O610" s="86"/>
      <c r="P610" s="215">
        <f>O610*H610</f>
        <v>0</v>
      </c>
      <c r="Q610" s="215">
        <v>0.014749999999999999</v>
      </c>
      <c r="R610" s="215">
        <f>Q610*H610</f>
        <v>0.014749999999999999</v>
      </c>
      <c r="S610" s="215">
        <v>0</v>
      </c>
      <c r="T610" s="216">
        <f>S610*H610</f>
        <v>0</v>
      </c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R610" s="217" t="s">
        <v>237</v>
      </c>
      <c r="AT610" s="217" t="s">
        <v>145</v>
      </c>
      <c r="AU610" s="217" t="s">
        <v>84</v>
      </c>
      <c r="AY610" s="19" t="s">
        <v>143</v>
      </c>
      <c r="BE610" s="218">
        <f>IF(N610="základní",J610,0)</f>
        <v>0</v>
      </c>
      <c r="BF610" s="218">
        <f>IF(N610="snížená",J610,0)</f>
        <v>0</v>
      </c>
      <c r="BG610" s="218">
        <f>IF(N610="zákl. přenesená",J610,0)</f>
        <v>0</v>
      </c>
      <c r="BH610" s="218">
        <f>IF(N610="sníž. přenesená",J610,0)</f>
        <v>0</v>
      </c>
      <c r="BI610" s="218">
        <f>IF(N610="nulová",J610,0)</f>
        <v>0</v>
      </c>
      <c r="BJ610" s="19" t="s">
        <v>82</v>
      </c>
      <c r="BK610" s="218">
        <f>ROUND(I610*H610,2)</f>
        <v>0</v>
      </c>
      <c r="BL610" s="19" t="s">
        <v>237</v>
      </c>
      <c r="BM610" s="217" t="s">
        <v>937</v>
      </c>
    </row>
    <row r="611" s="2" customFormat="1">
      <c r="A611" s="40"/>
      <c r="B611" s="41"/>
      <c r="C611" s="42"/>
      <c r="D611" s="219" t="s">
        <v>152</v>
      </c>
      <c r="E611" s="42"/>
      <c r="F611" s="220" t="s">
        <v>938</v>
      </c>
      <c r="G611" s="42"/>
      <c r="H611" s="42"/>
      <c r="I611" s="221"/>
      <c r="J611" s="42"/>
      <c r="K611" s="42"/>
      <c r="L611" s="46"/>
      <c r="M611" s="222"/>
      <c r="N611" s="223"/>
      <c r="O611" s="86"/>
      <c r="P611" s="86"/>
      <c r="Q611" s="86"/>
      <c r="R611" s="86"/>
      <c r="S611" s="86"/>
      <c r="T611" s="87"/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T611" s="19" t="s">
        <v>152</v>
      </c>
      <c r="AU611" s="19" t="s">
        <v>84</v>
      </c>
    </row>
    <row r="612" s="2" customFormat="1" ht="16.5" customHeight="1">
      <c r="A612" s="40"/>
      <c r="B612" s="41"/>
      <c r="C612" s="206" t="s">
        <v>939</v>
      </c>
      <c r="D612" s="206" t="s">
        <v>145</v>
      </c>
      <c r="E612" s="207" t="s">
        <v>940</v>
      </c>
      <c r="F612" s="208" t="s">
        <v>941</v>
      </c>
      <c r="G612" s="209" t="s">
        <v>611</v>
      </c>
      <c r="H612" s="210">
        <v>16</v>
      </c>
      <c r="I612" s="211"/>
      <c r="J612" s="212">
        <f>ROUND(I612*H612,2)</f>
        <v>0</v>
      </c>
      <c r="K612" s="208" t="s">
        <v>167</v>
      </c>
      <c r="L612" s="46"/>
      <c r="M612" s="213" t="s">
        <v>19</v>
      </c>
      <c r="N612" s="214" t="s">
        <v>45</v>
      </c>
      <c r="O612" s="86"/>
      <c r="P612" s="215">
        <f>O612*H612</f>
        <v>0</v>
      </c>
      <c r="Q612" s="215">
        <v>0.0015399999999999999</v>
      </c>
      <c r="R612" s="215">
        <f>Q612*H612</f>
        <v>0.024639999999999999</v>
      </c>
      <c r="S612" s="215">
        <v>0</v>
      </c>
      <c r="T612" s="216">
        <f>S612*H612</f>
        <v>0</v>
      </c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R612" s="217" t="s">
        <v>237</v>
      </c>
      <c r="AT612" s="217" t="s">
        <v>145</v>
      </c>
      <c r="AU612" s="217" t="s">
        <v>84</v>
      </c>
      <c r="AY612" s="19" t="s">
        <v>143</v>
      </c>
      <c r="BE612" s="218">
        <f>IF(N612="základní",J612,0)</f>
        <v>0</v>
      </c>
      <c r="BF612" s="218">
        <f>IF(N612="snížená",J612,0)</f>
        <v>0</v>
      </c>
      <c r="BG612" s="218">
        <f>IF(N612="zákl. přenesená",J612,0)</f>
        <v>0</v>
      </c>
      <c r="BH612" s="218">
        <f>IF(N612="sníž. přenesená",J612,0)</f>
        <v>0</v>
      </c>
      <c r="BI612" s="218">
        <f>IF(N612="nulová",J612,0)</f>
        <v>0</v>
      </c>
      <c r="BJ612" s="19" t="s">
        <v>82</v>
      </c>
      <c r="BK612" s="218">
        <f>ROUND(I612*H612,2)</f>
        <v>0</v>
      </c>
      <c r="BL612" s="19" t="s">
        <v>237</v>
      </c>
      <c r="BM612" s="217" t="s">
        <v>942</v>
      </c>
    </row>
    <row r="613" s="2" customFormat="1">
      <c r="A613" s="40"/>
      <c r="B613" s="41"/>
      <c r="C613" s="42"/>
      <c r="D613" s="219" t="s">
        <v>152</v>
      </c>
      <c r="E613" s="42"/>
      <c r="F613" s="220" t="s">
        <v>943</v>
      </c>
      <c r="G613" s="42"/>
      <c r="H613" s="42"/>
      <c r="I613" s="221"/>
      <c r="J613" s="42"/>
      <c r="K613" s="42"/>
      <c r="L613" s="46"/>
      <c r="M613" s="222"/>
      <c r="N613" s="223"/>
      <c r="O613" s="86"/>
      <c r="P613" s="86"/>
      <c r="Q613" s="86"/>
      <c r="R613" s="86"/>
      <c r="S613" s="86"/>
      <c r="T613" s="87"/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T613" s="19" t="s">
        <v>152</v>
      </c>
      <c r="AU613" s="19" t="s">
        <v>84</v>
      </c>
    </row>
    <row r="614" s="2" customFormat="1" ht="24.15" customHeight="1">
      <c r="A614" s="40"/>
      <c r="B614" s="41"/>
      <c r="C614" s="206" t="s">
        <v>944</v>
      </c>
      <c r="D614" s="206" t="s">
        <v>145</v>
      </c>
      <c r="E614" s="207" t="s">
        <v>945</v>
      </c>
      <c r="F614" s="208" t="s">
        <v>946</v>
      </c>
      <c r="G614" s="209" t="s">
        <v>655</v>
      </c>
      <c r="H614" s="278"/>
      <c r="I614" s="211"/>
      <c r="J614" s="212">
        <f>ROUND(I614*H614,2)</f>
        <v>0</v>
      </c>
      <c r="K614" s="208" t="s">
        <v>167</v>
      </c>
      <c r="L614" s="46"/>
      <c r="M614" s="213" t="s">
        <v>19</v>
      </c>
      <c r="N614" s="214" t="s">
        <v>45</v>
      </c>
      <c r="O614" s="86"/>
      <c r="P614" s="215">
        <f>O614*H614</f>
        <v>0</v>
      </c>
      <c r="Q614" s="215">
        <v>0</v>
      </c>
      <c r="R614" s="215">
        <f>Q614*H614</f>
        <v>0</v>
      </c>
      <c r="S614" s="215">
        <v>0</v>
      </c>
      <c r="T614" s="216">
        <f>S614*H614</f>
        <v>0</v>
      </c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17" t="s">
        <v>237</v>
      </c>
      <c r="AT614" s="217" t="s">
        <v>145</v>
      </c>
      <c r="AU614" s="217" t="s">
        <v>84</v>
      </c>
      <c r="AY614" s="19" t="s">
        <v>143</v>
      </c>
      <c r="BE614" s="218">
        <f>IF(N614="základní",J614,0)</f>
        <v>0</v>
      </c>
      <c r="BF614" s="218">
        <f>IF(N614="snížená",J614,0)</f>
        <v>0</v>
      </c>
      <c r="BG614" s="218">
        <f>IF(N614="zákl. přenesená",J614,0)</f>
        <v>0</v>
      </c>
      <c r="BH614" s="218">
        <f>IF(N614="sníž. přenesená",J614,0)</f>
        <v>0</v>
      </c>
      <c r="BI614" s="218">
        <f>IF(N614="nulová",J614,0)</f>
        <v>0</v>
      </c>
      <c r="BJ614" s="19" t="s">
        <v>82</v>
      </c>
      <c r="BK614" s="218">
        <f>ROUND(I614*H614,2)</f>
        <v>0</v>
      </c>
      <c r="BL614" s="19" t="s">
        <v>237</v>
      </c>
      <c r="BM614" s="217" t="s">
        <v>947</v>
      </c>
    </row>
    <row r="615" s="2" customFormat="1">
      <c r="A615" s="40"/>
      <c r="B615" s="41"/>
      <c r="C615" s="42"/>
      <c r="D615" s="219" t="s">
        <v>152</v>
      </c>
      <c r="E615" s="42"/>
      <c r="F615" s="220" t="s">
        <v>948</v>
      </c>
      <c r="G615" s="42"/>
      <c r="H615" s="42"/>
      <c r="I615" s="221"/>
      <c r="J615" s="42"/>
      <c r="K615" s="42"/>
      <c r="L615" s="46"/>
      <c r="M615" s="222"/>
      <c r="N615" s="223"/>
      <c r="O615" s="86"/>
      <c r="P615" s="86"/>
      <c r="Q615" s="86"/>
      <c r="R615" s="86"/>
      <c r="S615" s="86"/>
      <c r="T615" s="87"/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T615" s="19" t="s">
        <v>152</v>
      </c>
      <c r="AU615" s="19" t="s">
        <v>84</v>
      </c>
    </row>
    <row r="616" s="12" customFormat="1" ht="22.8" customHeight="1">
      <c r="A616" s="12"/>
      <c r="B616" s="190"/>
      <c r="C616" s="191"/>
      <c r="D616" s="192" t="s">
        <v>73</v>
      </c>
      <c r="E616" s="204" t="s">
        <v>949</v>
      </c>
      <c r="F616" s="204" t="s">
        <v>950</v>
      </c>
      <c r="G616" s="191"/>
      <c r="H616" s="191"/>
      <c r="I616" s="194"/>
      <c r="J616" s="205">
        <f>BK616</f>
        <v>0</v>
      </c>
      <c r="K616" s="191"/>
      <c r="L616" s="196"/>
      <c r="M616" s="197"/>
      <c r="N616" s="198"/>
      <c r="O616" s="198"/>
      <c r="P616" s="199">
        <f>SUM(P617:P708)</f>
        <v>0</v>
      </c>
      <c r="Q616" s="198"/>
      <c r="R616" s="199">
        <f>SUM(R617:R708)</f>
        <v>40.877647570000001</v>
      </c>
      <c r="S616" s="198"/>
      <c r="T616" s="200">
        <f>SUM(T617:T708)</f>
        <v>32.917280000000005</v>
      </c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R616" s="201" t="s">
        <v>84</v>
      </c>
      <c r="AT616" s="202" t="s">
        <v>73</v>
      </c>
      <c r="AU616" s="202" t="s">
        <v>82</v>
      </c>
      <c r="AY616" s="201" t="s">
        <v>143</v>
      </c>
      <c r="BK616" s="203">
        <f>SUM(BK617:BK708)</f>
        <v>0</v>
      </c>
    </row>
    <row r="617" s="2" customFormat="1" ht="21.75" customHeight="1">
      <c r="A617" s="40"/>
      <c r="B617" s="41"/>
      <c r="C617" s="206" t="s">
        <v>951</v>
      </c>
      <c r="D617" s="206" t="s">
        <v>145</v>
      </c>
      <c r="E617" s="207" t="s">
        <v>952</v>
      </c>
      <c r="F617" s="208" t="s">
        <v>953</v>
      </c>
      <c r="G617" s="209" t="s">
        <v>148</v>
      </c>
      <c r="H617" s="210">
        <v>10.217000000000001</v>
      </c>
      <c r="I617" s="211"/>
      <c r="J617" s="212">
        <f>ROUND(I617*H617,2)</f>
        <v>0</v>
      </c>
      <c r="K617" s="208" t="s">
        <v>167</v>
      </c>
      <c r="L617" s="46"/>
      <c r="M617" s="213" t="s">
        <v>19</v>
      </c>
      <c r="N617" s="214" t="s">
        <v>45</v>
      </c>
      <c r="O617" s="86"/>
      <c r="P617" s="215">
        <f>O617*H617</f>
        <v>0</v>
      </c>
      <c r="Q617" s="215">
        <v>0.00122</v>
      </c>
      <c r="R617" s="215">
        <f>Q617*H617</f>
        <v>0.01246474</v>
      </c>
      <c r="S617" s="215">
        <v>0</v>
      </c>
      <c r="T617" s="216">
        <f>S617*H617</f>
        <v>0</v>
      </c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R617" s="217" t="s">
        <v>237</v>
      </c>
      <c r="AT617" s="217" t="s">
        <v>145</v>
      </c>
      <c r="AU617" s="217" t="s">
        <v>84</v>
      </c>
      <c r="AY617" s="19" t="s">
        <v>143</v>
      </c>
      <c r="BE617" s="218">
        <f>IF(N617="základní",J617,0)</f>
        <v>0</v>
      </c>
      <c r="BF617" s="218">
        <f>IF(N617="snížená",J617,0)</f>
        <v>0</v>
      </c>
      <c r="BG617" s="218">
        <f>IF(N617="zákl. přenesená",J617,0)</f>
        <v>0</v>
      </c>
      <c r="BH617" s="218">
        <f>IF(N617="sníž. přenesená",J617,0)</f>
        <v>0</v>
      </c>
      <c r="BI617" s="218">
        <f>IF(N617="nulová",J617,0)</f>
        <v>0</v>
      </c>
      <c r="BJ617" s="19" t="s">
        <v>82</v>
      </c>
      <c r="BK617" s="218">
        <f>ROUND(I617*H617,2)</f>
        <v>0</v>
      </c>
      <c r="BL617" s="19" t="s">
        <v>237</v>
      </c>
      <c r="BM617" s="217" t="s">
        <v>954</v>
      </c>
    </row>
    <row r="618" s="2" customFormat="1">
      <c r="A618" s="40"/>
      <c r="B618" s="41"/>
      <c r="C618" s="42"/>
      <c r="D618" s="219" t="s">
        <v>152</v>
      </c>
      <c r="E618" s="42"/>
      <c r="F618" s="220" t="s">
        <v>955</v>
      </c>
      <c r="G618" s="42"/>
      <c r="H618" s="42"/>
      <c r="I618" s="221"/>
      <c r="J618" s="42"/>
      <c r="K618" s="42"/>
      <c r="L618" s="46"/>
      <c r="M618" s="222"/>
      <c r="N618" s="223"/>
      <c r="O618" s="86"/>
      <c r="P618" s="86"/>
      <c r="Q618" s="86"/>
      <c r="R618" s="86"/>
      <c r="S618" s="86"/>
      <c r="T618" s="87"/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T618" s="19" t="s">
        <v>152</v>
      </c>
      <c r="AU618" s="19" t="s">
        <v>84</v>
      </c>
    </row>
    <row r="619" s="2" customFormat="1" ht="24.15" customHeight="1">
      <c r="A619" s="40"/>
      <c r="B619" s="41"/>
      <c r="C619" s="206" t="s">
        <v>956</v>
      </c>
      <c r="D619" s="206" t="s">
        <v>145</v>
      </c>
      <c r="E619" s="207" t="s">
        <v>957</v>
      </c>
      <c r="F619" s="208" t="s">
        <v>958</v>
      </c>
      <c r="G619" s="209" t="s">
        <v>280</v>
      </c>
      <c r="H619" s="210">
        <v>4.5</v>
      </c>
      <c r="I619" s="211"/>
      <c r="J619" s="212">
        <f>ROUND(I619*H619,2)</f>
        <v>0</v>
      </c>
      <c r="K619" s="208" t="s">
        <v>167</v>
      </c>
      <c r="L619" s="46"/>
      <c r="M619" s="213" t="s">
        <v>19</v>
      </c>
      <c r="N619" s="214" t="s">
        <v>45</v>
      </c>
      <c r="O619" s="86"/>
      <c r="P619" s="215">
        <f>O619*H619</f>
        <v>0</v>
      </c>
      <c r="Q619" s="215">
        <v>0</v>
      </c>
      <c r="R619" s="215">
        <f>Q619*H619</f>
        <v>0</v>
      </c>
      <c r="S619" s="215">
        <v>0.10000000000000001</v>
      </c>
      <c r="T619" s="216">
        <f>S619*H619</f>
        <v>0.45000000000000001</v>
      </c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R619" s="217" t="s">
        <v>237</v>
      </c>
      <c r="AT619" s="217" t="s">
        <v>145</v>
      </c>
      <c r="AU619" s="217" t="s">
        <v>84</v>
      </c>
      <c r="AY619" s="19" t="s">
        <v>143</v>
      </c>
      <c r="BE619" s="218">
        <f>IF(N619="základní",J619,0)</f>
        <v>0</v>
      </c>
      <c r="BF619" s="218">
        <f>IF(N619="snížená",J619,0)</f>
        <v>0</v>
      </c>
      <c r="BG619" s="218">
        <f>IF(N619="zákl. přenesená",J619,0)</f>
        <v>0</v>
      </c>
      <c r="BH619" s="218">
        <f>IF(N619="sníž. přenesená",J619,0)</f>
        <v>0</v>
      </c>
      <c r="BI619" s="218">
        <f>IF(N619="nulová",J619,0)</f>
        <v>0</v>
      </c>
      <c r="BJ619" s="19" t="s">
        <v>82</v>
      </c>
      <c r="BK619" s="218">
        <f>ROUND(I619*H619,2)</f>
        <v>0</v>
      </c>
      <c r="BL619" s="19" t="s">
        <v>237</v>
      </c>
      <c r="BM619" s="217" t="s">
        <v>959</v>
      </c>
    </row>
    <row r="620" s="2" customFormat="1">
      <c r="A620" s="40"/>
      <c r="B620" s="41"/>
      <c r="C620" s="42"/>
      <c r="D620" s="219" t="s">
        <v>152</v>
      </c>
      <c r="E620" s="42"/>
      <c r="F620" s="220" t="s">
        <v>960</v>
      </c>
      <c r="G620" s="42"/>
      <c r="H620" s="42"/>
      <c r="I620" s="221"/>
      <c r="J620" s="42"/>
      <c r="K620" s="42"/>
      <c r="L620" s="46"/>
      <c r="M620" s="222"/>
      <c r="N620" s="223"/>
      <c r="O620" s="86"/>
      <c r="P620" s="86"/>
      <c r="Q620" s="86"/>
      <c r="R620" s="86"/>
      <c r="S620" s="86"/>
      <c r="T620" s="87"/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T620" s="19" t="s">
        <v>152</v>
      </c>
      <c r="AU620" s="19" t="s">
        <v>84</v>
      </c>
    </row>
    <row r="621" s="2" customFormat="1" ht="24.15" customHeight="1">
      <c r="A621" s="40"/>
      <c r="B621" s="41"/>
      <c r="C621" s="206" t="s">
        <v>961</v>
      </c>
      <c r="D621" s="206" t="s">
        <v>145</v>
      </c>
      <c r="E621" s="207" t="s">
        <v>962</v>
      </c>
      <c r="F621" s="208" t="s">
        <v>963</v>
      </c>
      <c r="G621" s="209" t="s">
        <v>280</v>
      </c>
      <c r="H621" s="210">
        <v>39</v>
      </c>
      <c r="I621" s="211"/>
      <c r="J621" s="212">
        <f>ROUND(I621*H621,2)</f>
        <v>0</v>
      </c>
      <c r="K621" s="208" t="s">
        <v>167</v>
      </c>
      <c r="L621" s="46"/>
      <c r="M621" s="213" t="s">
        <v>19</v>
      </c>
      <c r="N621" s="214" t="s">
        <v>45</v>
      </c>
      <c r="O621" s="86"/>
      <c r="P621" s="215">
        <f>O621*H621</f>
        <v>0</v>
      </c>
      <c r="Q621" s="215">
        <v>0</v>
      </c>
      <c r="R621" s="215">
        <f>Q621*H621</f>
        <v>0</v>
      </c>
      <c r="S621" s="215">
        <v>0.024</v>
      </c>
      <c r="T621" s="216">
        <f>S621*H621</f>
        <v>0.93600000000000005</v>
      </c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R621" s="217" t="s">
        <v>237</v>
      </c>
      <c r="AT621" s="217" t="s">
        <v>145</v>
      </c>
      <c r="AU621" s="217" t="s">
        <v>84</v>
      </c>
      <c r="AY621" s="19" t="s">
        <v>143</v>
      </c>
      <c r="BE621" s="218">
        <f>IF(N621="základní",J621,0)</f>
        <v>0</v>
      </c>
      <c r="BF621" s="218">
        <f>IF(N621="snížená",J621,0)</f>
        <v>0</v>
      </c>
      <c r="BG621" s="218">
        <f>IF(N621="zákl. přenesená",J621,0)</f>
        <v>0</v>
      </c>
      <c r="BH621" s="218">
        <f>IF(N621="sníž. přenesená",J621,0)</f>
        <v>0</v>
      </c>
      <c r="BI621" s="218">
        <f>IF(N621="nulová",J621,0)</f>
        <v>0</v>
      </c>
      <c r="BJ621" s="19" t="s">
        <v>82</v>
      </c>
      <c r="BK621" s="218">
        <f>ROUND(I621*H621,2)</f>
        <v>0</v>
      </c>
      <c r="BL621" s="19" t="s">
        <v>237</v>
      </c>
      <c r="BM621" s="217" t="s">
        <v>964</v>
      </c>
    </row>
    <row r="622" s="2" customFormat="1">
      <c r="A622" s="40"/>
      <c r="B622" s="41"/>
      <c r="C622" s="42"/>
      <c r="D622" s="219" t="s">
        <v>152</v>
      </c>
      <c r="E622" s="42"/>
      <c r="F622" s="220" t="s">
        <v>965</v>
      </c>
      <c r="G622" s="42"/>
      <c r="H622" s="42"/>
      <c r="I622" s="221"/>
      <c r="J622" s="42"/>
      <c r="K622" s="42"/>
      <c r="L622" s="46"/>
      <c r="M622" s="222"/>
      <c r="N622" s="223"/>
      <c r="O622" s="86"/>
      <c r="P622" s="86"/>
      <c r="Q622" s="86"/>
      <c r="R622" s="86"/>
      <c r="S622" s="86"/>
      <c r="T622" s="87"/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T622" s="19" t="s">
        <v>152</v>
      </c>
      <c r="AU622" s="19" t="s">
        <v>84</v>
      </c>
    </row>
    <row r="623" s="2" customFormat="1" ht="24.15" customHeight="1">
      <c r="A623" s="40"/>
      <c r="B623" s="41"/>
      <c r="C623" s="206" t="s">
        <v>966</v>
      </c>
      <c r="D623" s="206" t="s">
        <v>145</v>
      </c>
      <c r="E623" s="207" t="s">
        <v>967</v>
      </c>
      <c r="F623" s="208" t="s">
        <v>968</v>
      </c>
      <c r="G623" s="209" t="s">
        <v>280</v>
      </c>
      <c r="H623" s="210">
        <v>250.59999999999999</v>
      </c>
      <c r="I623" s="211"/>
      <c r="J623" s="212">
        <f>ROUND(I623*H623,2)</f>
        <v>0</v>
      </c>
      <c r="K623" s="208" t="s">
        <v>167</v>
      </c>
      <c r="L623" s="46"/>
      <c r="M623" s="213" t="s">
        <v>19</v>
      </c>
      <c r="N623" s="214" t="s">
        <v>45</v>
      </c>
      <c r="O623" s="86"/>
      <c r="P623" s="215">
        <f>O623*H623</f>
        <v>0</v>
      </c>
      <c r="Q623" s="215">
        <v>0</v>
      </c>
      <c r="R623" s="215">
        <f>Q623*H623</f>
        <v>0</v>
      </c>
      <c r="S623" s="215">
        <v>0.033000000000000002</v>
      </c>
      <c r="T623" s="216">
        <f>S623*H623</f>
        <v>8.2698</v>
      </c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R623" s="217" t="s">
        <v>237</v>
      </c>
      <c r="AT623" s="217" t="s">
        <v>145</v>
      </c>
      <c r="AU623" s="217" t="s">
        <v>84</v>
      </c>
      <c r="AY623" s="19" t="s">
        <v>143</v>
      </c>
      <c r="BE623" s="218">
        <f>IF(N623="základní",J623,0)</f>
        <v>0</v>
      </c>
      <c r="BF623" s="218">
        <f>IF(N623="snížená",J623,0)</f>
        <v>0</v>
      </c>
      <c r="BG623" s="218">
        <f>IF(N623="zákl. přenesená",J623,0)</f>
        <v>0</v>
      </c>
      <c r="BH623" s="218">
        <f>IF(N623="sníž. přenesená",J623,0)</f>
        <v>0</v>
      </c>
      <c r="BI623" s="218">
        <f>IF(N623="nulová",J623,0)</f>
        <v>0</v>
      </c>
      <c r="BJ623" s="19" t="s">
        <v>82</v>
      </c>
      <c r="BK623" s="218">
        <f>ROUND(I623*H623,2)</f>
        <v>0</v>
      </c>
      <c r="BL623" s="19" t="s">
        <v>237</v>
      </c>
      <c r="BM623" s="217" t="s">
        <v>969</v>
      </c>
    </row>
    <row r="624" s="2" customFormat="1">
      <c r="A624" s="40"/>
      <c r="B624" s="41"/>
      <c r="C624" s="42"/>
      <c r="D624" s="219" t="s">
        <v>152</v>
      </c>
      <c r="E624" s="42"/>
      <c r="F624" s="220" t="s">
        <v>970</v>
      </c>
      <c r="G624" s="42"/>
      <c r="H624" s="42"/>
      <c r="I624" s="221"/>
      <c r="J624" s="42"/>
      <c r="K624" s="42"/>
      <c r="L624" s="46"/>
      <c r="M624" s="222"/>
      <c r="N624" s="223"/>
      <c r="O624" s="86"/>
      <c r="P624" s="86"/>
      <c r="Q624" s="86"/>
      <c r="R624" s="86"/>
      <c r="S624" s="86"/>
      <c r="T624" s="87"/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T624" s="19" t="s">
        <v>152</v>
      </c>
      <c r="AU624" s="19" t="s">
        <v>84</v>
      </c>
    </row>
    <row r="625" s="2" customFormat="1" ht="24.15" customHeight="1">
      <c r="A625" s="40"/>
      <c r="B625" s="41"/>
      <c r="C625" s="206" t="s">
        <v>971</v>
      </c>
      <c r="D625" s="206" t="s">
        <v>145</v>
      </c>
      <c r="E625" s="207" t="s">
        <v>972</v>
      </c>
      <c r="F625" s="208" t="s">
        <v>973</v>
      </c>
      <c r="G625" s="209" t="s">
        <v>280</v>
      </c>
      <c r="H625" s="210">
        <v>643</v>
      </c>
      <c r="I625" s="211"/>
      <c r="J625" s="212">
        <f>ROUND(I625*H625,2)</f>
        <v>0</v>
      </c>
      <c r="K625" s="208" t="s">
        <v>167</v>
      </c>
      <c r="L625" s="46"/>
      <c r="M625" s="213" t="s">
        <v>19</v>
      </c>
      <c r="N625" s="214" t="s">
        <v>45</v>
      </c>
      <c r="O625" s="86"/>
      <c r="P625" s="215">
        <f>O625*H625</f>
        <v>0</v>
      </c>
      <c r="Q625" s="215">
        <v>0</v>
      </c>
      <c r="R625" s="215">
        <f>Q625*H625</f>
        <v>0</v>
      </c>
      <c r="S625" s="215">
        <v>0</v>
      </c>
      <c r="T625" s="216">
        <f>S625*H625</f>
        <v>0</v>
      </c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R625" s="217" t="s">
        <v>237</v>
      </c>
      <c r="AT625" s="217" t="s">
        <v>145</v>
      </c>
      <c r="AU625" s="217" t="s">
        <v>84</v>
      </c>
      <c r="AY625" s="19" t="s">
        <v>143</v>
      </c>
      <c r="BE625" s="218">
        <f>IF(N625="základní",J625,0)</f>
        <v>0</v>
      </c>
      <c r="BF625" s="218">
        <f>IF(N625="snížená",J625,0)</f>
        <v>0</v>
      </c>
      <c r="BG625" s="218">
        <f>IF(N625="zákl. přenesená",J625,0)</f>
        <v>0</v>
      </c>
      <c r="BH625" s="218">
        <f>IF(N625="sníž. přenesená",J625,0)</f>
        <v>0</v>
      </c>
      <c r="BI625" s="218">
        <f>IF(N625="nulová",J625,0)</f>
        <v>0</v>
      </c>
      <c r="BJ625" s="19" t="s">
        <v>82</v>
      </c>
      <c r="BK625" s="218">
        <f>ROUND(I625*H625,2)</f>
        <v>0</v>
      </c>
      <c r="BL625" s="19" t="s">
        <v>237</v>
      </c>
      <c r="BM625" s="217" t="s">
        <v>974</v>
      </c>
    </row>
    <row r="626" s="2" customFormat="1">
      <c r="A626" s="40"/>
      <c r="B626" s="41"/>
      <c r="C626" s="42"/>
      <c r="D626" s="219" t="s">
        <v>152</v>
      </c>
      <c r="E626" s="42"/>
      <c r="F626" s="220" t="s">
        <v>975</v>
      </c>
      <c r="G626" s="42"/>
      <c r="H626" s="42"/>
      <c r="I626" s="221"/>
      <c r="J626" s="42"/>
      <c r="K626" s="42"/>
      <c r="L626" s="46"/>
      <c r="M626" s="222"/>
      <c r="N626" s="223"/>
      <c r="O626" s="86"/>
      <c r="P626" s="86"/>
      <c r="Q626" s="86"/>
      <c r="R626" s="86"/>
      <c r="S626" s="86"/>
      <c r="T626" s="87"/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T626" s="19" t="s">
        <v>152</v>
      </c>
      <c r="AU626" s="19" t="s">
        <v>84</v>
      </c>
    </row>
    <row r="627" s="2" customFormat="1" ht="16.5" customHeight="1">
      <c r="A627" s="40"/>
      <c r="B627" s="41"/>
      <c r="C627" s="257" t="s">
        <v>976</v>
      </c>
      <c r="D627" s="257" t="s">
        <v>203</v>
      </c>
      <c r="E627" s="258" t="s">
        <v>977</v>
      </c>
      <c r="F627" s="259" t="s">
        <v>978</v>
      </c>
      <c r="G627" s="260" t="s">
        <v>148</v>
      </c>
      <c r="H627" s="261">
        <v>1.9290000000000001</v>
      </c>
      <c r="I627" s="262"/>
      <c r="J627" s="263">
        <f>ROUND(I627*H627,2)</f>
        <v>0</v>
      </c>
      <c r="K627" s="259" t="s">
        <v>167</v>
      </c>
      <c r="L627" s="264"/>
      <c r="M627" s="265" t="s">
        <v>19</v>
      </c>
      <c r="N627" s="266" t="s">
        <v>45</v>
      </c>
      <c r="O627" s="86"/>
      <c r="P627" s="215">
        <f>O627*H627</f>
        <v>0</v>
      </c>
      <c r="Q627" s="215">
        <v>0.55000000000000004</v>
      </c>
      <c r="R627" s="215">
        <f>Q627*H627</f>
        <v>1.0609500000000001</v>
      </c>
      <c r="S627" s="215">
        <v>0</v>
      </c>
      <c r="T627" s="216">
        <f>S627*H627</f>
        <v>0</v>
      </c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R627" s="217" t="s">
        <v>356</v>
      </c>
      <c r="AT627" s="217" t="s">
        <v>203</v>
      </c>
      <c r="AU627" s="217" t="s">
        <v>84</v>
      </c>
      <c r="AY627" s="19" t="s">
        <v>143</v>
      </c>
      <c r="BE627" s="218">
        <f>IF(N627="základní",J627,0)</f>
        <v>0</v>
      </c>
      <c r="BF627" s="218">
        <f>IF(N627="snížená",J627,0)</f>
        <v>0</v>
      </c>
      <c r="BG627" s="218">
        <f>IF(N627="zákl. přenesená",J627,0)</f>
        <v>0</v>
      </c>
      <c r="BH627" s="218">
        <f>IF(N627="sníž. přenesená",J627,0)</f>
        <v>0</v>
      </c>
      <c r="BI627" s="218">
        <f>IF(N627="nulová",J627,0)</f>
        <v>0</v>
      </c>
      <c r="BJ627" s="19" t="s">
        <v>82</v>
      </c>
      <c r="BK627" s="218">
        <f>ROUND(I627*H627,2)</f>
        <v>0</v>
      </c>
      <c r="BL627" s="19" t="s">
        <v>237</v>
      </c>
      <c r="BM627" s="217" t="s">
        <v>979</v>
      </c>
    </row>
    <row r="628" s="13" customFormat="1">
      <c r="A628" s="13"/>
      <c r="B628" s="224"/>
      <c r="C628" s="225"/>
      <c r="D628" s="226" t="s">
        <v>154</v>
      </c>
      <c r="E628" s="227" t="s">
        <v>19</v>
      </c>
      <c r="F628" s="228" t="s">
        <v>980</v>
      </c>
      <c r="G628" s="225"/>
      <c r="H628" s="229">
        <v>1.9290000000000001</v>
      </c>
      <c r="I628" s="230"/>
      <c r="J628" s="225"/>
      <c r="K628" s="225"/>
      <c r="L628" s="231"/>
      <c r="M628" s="232"/>
      <c r="N628" s="233"/>
      <c r="O628" s="233"/>
      <c r="P628" s="233"/>
      <c r="Q628" s="233"/>
      <c r="R628" s="233"/>
      <c r="S628" s="233"/>
      <c r="T628" s="234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5" t="s">
        <v>154</v>
      </c>
      <c r="AU628" s="235" t="s">
        <v>84</v>
      </c>
      <c r="AV628" s="13" t="s">
        <v>84</v>
      </c>
      <c r="AW628" s="13" t="s">
        <v>33</v>
      </c>
      <c r="AX628" s="13" t="s">
        <v>74</v>
      </c>
      <c r="AY628" s="235" t="s">
        <v>143</v>
      </c>
    </row>
    <row r="629" s="14" customFormat="1">
      <c r="A629" s="14"/>
      <c r="B629" s="236"/>
      <c r="C629" s="237"/>
      <c r="D629" s="226" t="s">
        <v>154</v>
      </c>
      <c r="E629" s="238" t="s">
        <v>19</v>
      </c>
      <c r="F629" s="239" t="s">
        <v>156</v>
      </c>
      <c r="G629" s="237"/>
      <c r="H629" s="240">
        <v>1.9290000000000001</v>
      </c>
      <c r="I629" s="241"/>
      <c r="J629" s="237"/>
      <c r="K629" s="237"/>
      <c r="L629" s="242"/>
      <c r="M629" s="243"/>
      <c r="N629" s="244"/>
      <c r="O629" s="244"/>
      <c r="P629" s="244"/>
      <c r="Q629" s="244"/>
      <c r="R629" s="244"/>
      <c r="S629" s="244"/>
      <c r="T629" s="245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46" t="s">
        <v>154</v>
      </c>
      <c r="AU629" s="246" t="s">
        <v>84</v>
      </c>
      <c r="AV629" s="14" t="s">
        <v>150</v>
      </c>
      <c r="AW629" s="14" t="s">
        <v>33</v>
      </c>
      <c r="AX629" s="14" t="s">
        <v>82</v>
      </c>
      <c r="AY629" s="246" t="s">
        <v>143</v>
      </c>
    </row>
    <row r="630" s="2" customFormat="1" ht="16.5" customHeight="1">
      <c r="A630" s="40"/>
      <c r="B630" s="41"/>
      <c r="C630" s="206" t="s">
        <v>981</v>
      </c>
      <c r="D630" s="206" t="s">
        <v>145</v>
      </c>
      <c r="E630" s="207" t="s">
        <v>982</v>
      </c>
      <c r="F630" s="208" t="s">
        <v>983</v>
      </c>
      <c r="G630" s="209" t="s">
        <v>280</v>
      </c>
      <c r="H630" s="210">
        <v>1172.6300000000001</v>
      </c>
      <c r="I630" s="211"/>
      <c r="J630" s="212">
        <f>ROUND(I630*H630,2)</f>
        <v>0</v>
      </c>
      <c r="K630" s="208" t="s">
        <v>19</v>
      </c>
      <c r="L630" s="46"/>
      <c r="M630" s="213" t="s">
        <v>19</v>
      </c>
      <c r="N630" s="214" t="s">
        <v>45</v>
      </c>
      <c r="O630" s="86"/>
      <c r="P630" s="215">
        <f>O630*H630</f>
        <v>0</v>
      </c>
      <c r="Q630" s="215">
        <v>0</v>
      </c>
      <c r="R630" s="215">
        <f>Q630*H630</f>
        <v>0</v>
      </c>
      <c r="S630" s="215">
        <v>0</v>
      </c>
      <c r="T630" s="216">
        <f>S630*H630</f>
        <v>0</v>
      </c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R630" s="217" t="s">
        <v>237</v>
      </c>
      <c r="AT630" s="217" t="s">
        <v>145</v>
      </c>
      <c r="AU630" s="217" t="s">
        <v>84</v>
      </c>
      <c r="AY630" s="19" t="s">
        <v>143</v>
      </c>
      <c r="BE630" s="218">
        <f>IF(N630="základní",J630,0)</f>
        <v>0</v>
      </c>
      <c r="BF630" s="218">
        <f>IF(N630="snížená",J630,0)</f>
        <v>0</v>
      </c>
      <c r="BG630" s="218">
        <f>IF(N630="zákl. přenesená",J630,0)</f>
        <v>0</v>
      </c>
      <c r="BH630" s="218">
        <f>IF(N630="sníž. přenesená",J630,0)</f>
        <v>0</v>
      </c>
      <c r="BI630" s="218">
        <f>IF(N630="nulová",J630,0)</f>
        <v>0</v>
      </c>
      <c r="BJ630" s="19" t="s">
        <v>82</v>
      </c>
      <c r="BK630" s="218">
        <f>ROUND(I630*H630,2)</f>
        <v>0</v>
      </c>
      <c r="BL630" s="19" t="s">
        <v>237</v>
      </c>
      <c r="BM630" s="217" t="s">
        <v>984</v>
      </c>
    </row>
    <row r="631" s="2" customFormat="1" ht="37.8" customHeight="1">
      <c r="A631" s="40"/>
      <c r="B631" s="41"/>
      <c r="C631" s="206" t="s">
        <v>985</v>
      </c>
      <c r="D631" s="206" t="s">
        <v>145</v>
      </c>
      <c r="E631" s="207" t="s">
        <v>986</v>
      </c>
      <c r="F631" s="208" t="s">
        <v>987</v>
      </c>
      <c r="G631" s="209" t="s">
        <v>280</v>
      </c>
      <c r="H631" s="210">
        <v>231.40000000000001</v>
      </c>
      <c r="I631" s="211"/>
      <c r="J631" s="212">
        <f>ROUND(I631*H631,2)</f>
        <v>0</v>
      </c>
      <c r="K631" s="208" t="s">
        <v>167</v>
      </c>
      <c r="L631" s="46"/>
      <c r="M631" s="213" t="s">
        <v>19</v>
      </c>
      <c r="N631" s="214" t="s">
        <v>45</v>
      </c>
      <c r="O631" s="86"/>
      <c r="P631" s="215">
        <f>O631*H631</f>
        <v>0</v>
      </c>
      <c r="Q631" s="215">
        <v>0</v>
      </c>
      <c r="R631" s="215">
        <f>Q631*H631</f>
        <v>0</v>
      </c>
      <c r="S631" s="215">
        <v>0</v>
      </c>
      <c r="T631" s="216">
        <f>S631*H631</f>
        <v>0</v>
      </c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R631" s="217" t="s">
        <v>237</v>
      </c>
      <c r="AT631" s="217" t="s">
        <v>145</v>
      </c>
      <c r="AU631" s="217" t="s">
        <v>84</v>
      </c>
      <c r="AY631" s="19" t="s">
        <v>143</v>
      </c>
      <c r="BE631" s="218">
        <f>IF(N631="základní",J631,0)</f>
        <v>0</v>
      </c>
      <c r="BF631" s="218">
        <f>IF(N631="snížená",J631,0)</f>
        <v>0</v>
      </c>
      <c r="BG631" s="218">
        <f>IF(N631="zákl. přenesená",J631,0)</f>
        <v>0</v>
      </c>
      <c r="BH631" s="218">
        <f>IF(N631="sníž. přenesená",J631,0)</f>
        <v>0</v>
      </c>
      <c r="BI631" s="218">
        <f>IF(N631="nulová",J631,0)</f>
        <v>0</v>
      </c>
      <c r="BJ631" s="19" t="s">
        <v>82</v>
      </c>
      <c r="BK631" s="218">
        <f>ROUND(I631*H631,2)</f>
        <v>0</v>
      </c>
      <c r="BL631" s="19" t="s">
        <v>237</v>
      </c>
      <c r="BM631" s="217" t="s">
        <v>988</v>
      </c>
    </row>
    <row r="632" s="2" customFormat="1">
      <c r="A632" s="40"/>
      <c r="B632" s="41"/>
      <c r="C632" s="42"/>
      <c r="D632" s="219" t="s">
        <v>152</v>
      </c>
      <c r="E632" s="42"/>
      <c r="F632" s="220" t="s">
        <v>989</v>
      </c>
      <c r="G632" s="42"/>
      <c r="H632" s="42"/>
      <c r="I632" s="221"/>
      <c r="J632" s="42"/>
      <c r="K632" s="42"/>
      <c r="L632" s="46"/>
      <c r="M632" s="222"/>
      <c r="N632" s="223"/>
      <c r="O632" s="86"/>
      <c r="P632" s="86"/>
      <c r="Q632" s="86"/>
      <c r="R632" s="86"/>
      <c r="S632" s="86"/>
      <c r="T632" s="87"/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T632" s="19" t="s">
        <v>152</v>
      </c>
      <c r="AU632" s="19" t="s">
        <v>84</v>
      </c>
    </row>
    <row r="633" s="13" customFormat="1">
      <c r="A633" s="13"/>
      <c r="B633" s="224"/>
      <c r="C633" s="225"/>
      <c r="D633" s="226" t="s">
        <v>154</v>
      </c>
      <c r="E633" s="227" t="s">
        <v>19</v>
      </c>
      <c r="F633" s="228" t="s">
        <v>990</v>
      </c>
      <c r="G633" s="225"/>
      <c r="H633" s="229">
        <v>97.299999999999997</v>
      </c>
      <c r="I633" s="230"/>
      <c r="J633" s="225"/>
      <c r="K633" s="225"/>
      <c r="L633" s="231"/>
      <c r="M633" s="232"/>
      <c r="N633" s="233"/>
      <c r="O633" s="233"/>
      <c r="P633" s="233"/>
      <c r="Q633" s="233"/>
      <c r="R633" s="233"/>
      <c r="S633" s="233"/>
      <c r="T633" s="234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5" t="s">
        <v>154</v>
      </c>
      <c r="AU633" s="235" t="s">
        <v>84</v>
      </c>
      <c r="AV633" s="13" t="s">
        <v>84</v>
      </c>
      <c r="AW633" s="13" t="s">
        <v>33</v>
      </c>
      <c r="AX633" s="13" t="s">
        <v>74</v>
      </c>
      <c r="AY633" s="235" t="s">
        <v>143</v>
      </c>
    </row>
    <row r="634" s="15" customFormat="1">
      <c r="A634" s="15"/>
      <c r="B634" s="247"/>
      <c r="C634" s="248"/>
      <c r="D634" s="226" t="s">
        <v>154</v>
      </c>
      <c r="E634" s="249" t="s">
        <v>19</v>
      </c>
      <c r="F634" s="250" t="s">
        <v>991</v>
      </c>
      <c r="G634" s="248"/>
      <c r="H634" s="249" t="s">
        <v>19</v>
      </c>
      <c r="I634" s="251"/>
      <c r="J634" s="248"/>
      <c r="K634" s="248"/>
      <c r="L634" s="252"/>
      <c r="M634" s="253"/>
      <c r="N634" s="254"/>
      <c r="O634" s="254"/>
      <c r="P634" s="254"/>
      <c r="Q634" s="254"/>
      <c r="R634" s="254"/>
      <c r="S634" s="254"/>
      <c r="T634" s="255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56" t="s">
        <v>154</v>
      </c>
      <c r="AU634" s="256" t="s">
        <v>84</v>
      </c>
      <c r="AV634" s="15" t="s">
        <v>82</v>
      </c>
      <c r="AW634" s="15" t="s">
        <v>33</v>
      </c>
      <c r="AX634" s="15" t="s">
        <v>74</v>
      </c>
      <c r="AY634" s="256" t="s">
        <v>143</v>
      </c>
    </row>
    <row r="635" s="13" customFormat="1">
      <c r="A635" s="13"/>
      <c r="B635" s="224"/>
      <c r="C635" s="225"/>
      <c r="D635" s="226" t="s">
        <v>154</v>
      </c>
      <c r="E635" s="227" t="s">
        <v>19</v>
      </c>
      <c r="F635" s="228" t="s">
        <v>992</v>
      </c>
      <c r="G635" s="225"/>
      <c r="H635" s="229">
        <v>134.09999999999999</v>
      </c>
      <c r="I635" s="230"/>
      <c r="J635" s="225"/>
      <c r="K635" s="225"/>
      <c r="L635" s="231"/>
      <c r="M635" s="232"/>
      <c r="N635" s="233"/>
      <c r="O635" s="233"/>
      <c r="P635" s="233"/>
      <c r="Q635" s="233"/>
      <c r="R635" s="233"/>
      <c r="S635" s="233"/>
      <c r="T635" s="234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5" t="s">
        <v>154</v>
      </c>
      <c r="AU635" s="235" t="s">
        <v>84</v>
      </c>
      <c r="AV635" s="13" t="s">
        <v>84</v>
      </c>
      <c r="AW635" s="13" t="s">
        <v>33</v>
      </c>
      <c r="AX635" s="13" t="s">
        <v>74</v>
      </c>
      <c r="AY635" s="235" t="s">
        <v>143</v>
      </c>
    </row>
    <row r="636" s="14" customFormat="1">
      <c r="A636" s="14"/>
      <c r="B636" s="236"/>
      <c r="C636" s="237"/>
      <c r="D636" s="226" t="s">
        <v>154</v>
      </c>
      <c r="E636" s="238" t="s">
        <v>19</v>
      </c>
      <c r="F636" s="239" t="s">
        <v>156</v>
      </c>
      <c r="G636" s="237"/>
      <c r="H636" s="240">
        <v>231.39999999999998</v>
      </c>
      <c r="I636" s="241"/>
      <c r="J636" s="237"/>
      <c r="K636" s="237"/>
      <c r="L636" s="242"/>
      <c r="M636" s="243"/>
      <c r="N636" s="244"/>
      <c r="O636" s="244"/>
      <c r="P636" s="244"/>
      <c r="Q636" s="244"/>
      <c r="R636" s="244"/>
      <c r="S636" s="244"/>
      <c r="T636" s="245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46" t="s">
        <v>154</v>
      </c>
      <c r="AU636" s="246" t="s">
        <v>84</v>
      </c>
      <c r="AV636" s="14" t="s">
        <v>150</v>
      </c>
      <c r="AW636" s="14" t="s">
        <v>33</v>
      </c>
      <c r="AX636" s="14" t="s">
        <v>82</v>
      </c>
      <c r="AY636" s="246" t="s">
        <v>143</v>
      </c>
    </row>
    <row r="637" s="2" customFormat="1" ht="16.5" customHeight="1">
      <c r="A637" s="40"/>
      <c r="B637" s="41"/>
      <c r="C637" s="257" t="s">
        <v>993</v>
      </c>
      <c r="D637" s="257" t="s">
        <v>203</v>
      </c>
      <c r="E637" s="258" t="s">
        <v>994</v>
      </c>
      <c r="F637" s="259" t="s">
        <v>995</v>
      </c>
      <c r="G637" s="260" t="s">
        <v>148</v>
      </c>
      <c r="H637" s="261">
        <v>4.6189999999999998</v>
      </c>
      <c r="I637" s="262"/>
      <c r="J637" s="263">
        <f>ROUND(I637*H637,2)</f>
        <v>0</v>
      </c>
      <c r="K637" s="259" t="s">
        <v>167</v>
      </c>
      <c r="L637" s="264"/>
      <c r="M637" s="265" t="s">
        <v>19</v>
      </c>
      <c r="N637" s="266" t="s">
        <v>45</v>
      </c>
      <c r="O637" s="86"/>
      <c r="P637" s="215">
        <f>O637*H637</f>
        <v>0</v>
      </c>
      <c r="Q637" s="215">
        <v>0.55000000000000004</v>
      </c>
      <c r="R637" s="215">
        <f>Q637*H637</f>
        <v>2.5404499999999999</v>
      </c>
      <c r="S637" s="215">
        <v>0</v>
      </c>
      <c r="T637" s="216">
        <f>S637*H637</f>
        <v>0</v>
      </c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R637" s="217" t="s">
        <v>356</v>
      </c>
      <c r="AT637" s="217" t="s">
        <v>203</v>
      </c>
      <c r="AU637" s="217" t="s">
        <v>84</v>
      </c>
      <c r="AY637" s="19" t="s">
        <v>143</v>
      </c>
      <c r="BE637" s="218">
        <f>IF(N637="základní",J637,0)</f>
        <v>0</v>
      </c>
      <c r="BF637" s="218">
        <f>IF(N637="snížená",J637,0)</f>
        <v>0</v>
      </c>
      <c r="BG637" s="218">
        <f>IF(N637="zákl. přenesená",J637,0)</f>
        <v>0</v>
      </c>
      <c r="BH637" s="218">
        <f>IF(N637="sníž. přenesená",J637,0)</f>
        <v>0</v>
      </c>
      <c r="BI637" s="218">
        <f>IF(N637="nulová",J637,0)</f>
        <v>0</v>
      </c>
      <c r="BJ637" s="19" t="s">
        <v>82</v>
      </c>
      <c r="BK637" s="218">
        <f>ROUND(I637*H637,2)</f>
        <v>0</v>
      </c>
      <c r="BL637" s="19" t="s">
        <v>237</v>
      </c>
      <c r="BM637" s="217" t="s">
        <v>996</v>
      </c>
    </row>
    <row r="638" s="13" customFormat="1">
      <c r="A638" s="13"/>
      <c r="B638" s="224"/>
      <c r="C638" s="225"/>
      <c r="D638" s="226" t="s">
        <v>154</v>
      </c>
      <c r="E638" s="227" t="s">
        <v>19</v>
      </c>
      <c r="F638" s="228" t="s">
        <v>997</v>
      </c>
      <c r="G638" s="225"/>
      <c r="H638" s="229">
        <v>1.401</v>
      </c>
      <c r="I638" s="230"/>
      <c r="J638" s="225"/>
      <c r="K638" s="225"/>
      <c r="L638" s="231"/>
      <c r="M638" s="232"/>
      <c r="N638" s="233"/>
      <c r="O638" s="233"/>
      <c r="P638" s="233"/>
      <c r="Q638" s="233"/>
      <c r="R638" s="233"/>
      <c r="S638" s="233"/>
      <c r="T638" s="234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5" t="s">
        <v>154</v>
      </c>
      <c r="AU638" s="235" t="s">
        <v>84</v>
      </c>
      <c r="AV638" s="13" t="s">
        <v>84</v>
      </c>
      <c r="AW638" s="13" t="s">
        <v>33</v>
      </c>
      <c r="AX638" s="13" t="s">
        <v>74</v>
      </c>
      <c r="AY638" s="235" t="s">
        <v>143</v>
      </c>
    </row>
    <row r="639" s="13" customFormat="1">
      <c r="A639" s="13"/>
      <c r="B639" s="224"/>
      <c r="C639" s="225"/>
      <c r="D639" s="226" t="s">
        <v>154</v>
      </c>
      <c r="E639" s="227" t="s">
        <v>19</v>
      </c>
      <c r="F639" s="228" t="s">
        <v>998</v>
      </c>
      <c r="G639" s="225"/>
      <c r="H639" s="229">
        <v>3.218</v>
      </c>
      <c r="I639" s="230"/>
      <c r="J639" s="225"/>
      <c r="K639" s="225"/>
      <c r="L639" s="231"/>
      <c r="M639" s="232"/>
      <c r="N639" s="233"/>
      <c r="O639" s="233"/>
      <c r="P639" s="233"/>
      <c r="Q639" s="233"/>
      <c r="R639" s="233"/>
      <c r="S639" s="233"/>
      <c r="T639" s="234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5" t="s">
        <v>154</v>
      </c>
      <c r="AU639" s="235" t="s">
        <v>84</v>
      </c>
      <c r="AV639" s="13" t="s">
        <v>84</v>
      </c>
      <c r="AW639" s="13" t="s">
        <v>33</v>
      </c>
      <c r="AX639" s="13" t="s">
        <v>74</v>
      </c>
      <c r="AY639" s="235" t="s">
        <v>143</v>
      </c>
    </row>
    <row r="640" s="14" customFormat="1">
      <c r="A640" s="14"/>
      <c r="B640" s="236"/>
      <c r="C640" s="237"/>
      <c r="D640" s="226" t="s">
        <v>154</v>
      </c>
      <c r="E640" s="238" t="s">
        <v>19</v>
      </c>
      <c r="F640" s="239" t="s">
        <v>156</v>
      </c>
      <c r="G640" s="237"/>
      <c r="H640" s="240">
        <v>4.6189999999999998</v>
      </c>
      <c r="I640" s="241"/>
      <c r="J640" s="237"/>
      <c r="K640" s="237"/>
      <c r="L640" s="242"/>
      <c r="M640" s="243"/>
      <c r="N640" s="244"/>
      <c r="O640" s="244"/>
      <c r="P640" s="244"/>
      <c r="Q640" s="244"/>
      <c r="R640" s="244"/>
      <c r="S640" s="244"/>
      <c r="T640" s="245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46" t="s">
        <v>154</v>
      </c>
      <c r="AU640" s="246" t="s">
        <v>84</v>
      </c>
      <c r="AV640" s="14" t="s">
        <v>150</v>
      </c>
      <c r="AW640" s="14" t="s">
        <v>33</v>
      </c>
      <c r="AX640" s="14" t="s">
        <v>82</v>
      </c>
      <c r="AY640" s="246" t="s">
        <v>143</v>
      </c>
    </row>
    <row r="641" s="2" customFormat="1" ht="16.5" customHeight="1">
      <c r="A641" s="40"/>
      <c r="B641" s="41"/>
      <c r="C641" s="206" t="s">
        <v>999</v>
      </c>
      <c r="D641" s="206" t="s">
        <v>145</v>
      </c>
      <c r="E641" s="207" t="s">
        <v>1000</v>
      </c>
      <c r="F641" s="208" t="s">
        <v>1001</v>
      </c>
      <c r="G641" s="209" t="s">
        <v>280</v>
      </c>
      <c r="H641" s="210">
        <v>9.8599999999999994</v>
      </c>
      <c r="I641" s="211"/>
      <c r="J641" s="212">
        <f>ROUND(I641*H641,2)</f>
        <v>0</v>
      </c>
      <c r="K641" s="208" t="s">
        <v>19</v>
      </c>
      <c r="L641" s="46"/>
      <c r="M641" s="213" t="s">
        <v>19</v>
      </c>
      <c r="N641" s="214" t="s">
        <v>45</v>
      </c>
      <c r="O641" s="86"/>
      <c r="P641" s="215">
        <f>O641*H641</f>
        <v>0</v>
      </c>
      <c r="Q641" s="215">
        <v>0</v>
      </c>
      <c r="R641" s="215">
        <f>Q641*H641</f>
        <v>0</v>
      </c>
      <c r="S641" s="215">
        <v>0</v>
      </c>
      <c r="T641" s="216">
        <f>S641*H641</f>
        <v>0</v>
      </c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R641" s="217" t="s">
        <v>237</v>
      </c>
      <c r="AT641" s="217" t="s">
        <v>145</v>
      </c>
      <c r="AU641" s="217" t="s">
        <v>84</v>
      </c>
      <c r="AY641" s="19" t="s">
        <v>143</v>
      </c>
      <c r="BE641" s="218">
        <f>IF(N641="základní",J641,0)</f>
        <v>0</v>
      </c>
      <c r="BF641" s="218">
        <f>IF(N641="snížená",J641,0)</f>
        <v>0</v>
      </c>
      <c r="BG641" s="218">
        <f>IF(N641="zákl. přenesená",J641,0)</f>
        <v>0</v>
      </c>
      <c r="BH641" s="218">
        <f>IF(N641="sníž. přenesená",J641,0)</f>
        <v>0</v>
      </c>
      <c r="BI641" s="218">
        <f>IF(N641="nulová",J641,0)</f>
        <v>0</v>
      </c>
      <c r="BJ641" s="19" t="s">
        <v>82</v>
      </c>
      <c r="BK641" s="218">
        <f>ROUND(I641*H641,2)</f>
        <v>0</v>
      </c>
      <c r="BL641" s="19" t="s">
        <v>237</v>
      </c>
      <c r="BM641" s="217" t="s">
        <v>1002</v>
      </c>
    </row>
    <row r="642" s="2" customFormat="1" ht="24.15" customHeight="1">
      <c r="A642" s="40"/>
      <c r="B642" s="41"/>
      <c r="C642" s="206" t="s">
        <v>1003</v>
      </c>
      <c r="D642" s="206" t="s">
        <v>145</v>
      </c>
      <c r="E642" s="207" t="s">
        <v>1004</v>
      </c>
      <c r="F642" s="208" t="s">
        <v>1005</v>
      </c>
      <c r="G642" s="209" t="s">
        <v>217</v>
      </c>
      <c r="H642" s="210">
        <v>107.42100000000001</v>
      </c>
      <c r="I642" s="211"/>
      <c r="J642" s="212">
        <f>ROUND(I642*H642,2)</f>
        <v>0</v>
      </c>
      <c r="K642" s="208" t="s">
        <v>167</v>
      </c>
      <c r="L642" s="46"/>
      <c r="M642" s="213" t="s">
        <v>19</v>
      </c>
      <c r="N642" s="214" t="s">
        <v>45</v>
      </c>
      <c r="O642" s="86"/>
      <c r="P642" s="215">
        <f>O642*H642</f>
        <v>0</v>
      </c>
      <c r="Q642" s="215">
        <v>0.01434</v>
      </c>
      <c r="R642" s="215">
        <f>Q642*H642</f>
        <v>1.5404171400000002</v>
      </c>
      <c r="S642" s="215">
        <v>0</v>
      </c>
      <c r="T642" s="216">
        <f>S642*H642</f>
        <v>0</v>
      </c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R642" s="217" t="s">
        <v>237</v>
      </c>
      <c r="AT642" s="217" t="s">
        <v>145</v>
      </c>
      <c r="AU642" s="217" t="s">
        <v>84</v>
      </c>
      <c r="AY642" s="19" t="s">
        <v>143</v>
      </c>
      <c r="BE642" s="218">
        <f>IF(N642="základní",J642,0)</f>
        <v>0</v>
      </c>
      <c r="BF642" s="218">
        <f>IF(N642="snížená",J642,0)</f>
        <v>0</v>
      </c>
      <c r="BG642" s="218">
        <f>IF(N642="zákl. přenesená",J642,0)</f>
        <v>0</v>
      </c>
      <c r="BH642" s="218">
        <f>IF(N642="sníž. přenesená",J642,0)</f>
        <v>0</v>
      </c>
      <c r="BI642" s="218">
        <f>IF(N642="nulová",J642,0)</f>
        <v>0</v>
      </c>
      <c r="BJ642" s="19" t="s">
        <v>82</v>
      </c>
      <c r="BK642" s="218">
        <f>ROUND(I642*H642,2)</f>
        <v>0</v>
      </c>
      <c r="BL642" s="19" t="s">
        <v>237</v>
      </c>
      <c r="BM642" s="217" t="s">
        <v>1006</v>
      </c>
    </row>
    <row r="643" s="2" customFormat="1">
      <c r="A643" s="40"/>
      <c r="B643" s="41"/>
      <c r="C643" s="42"/>
      <c r="D643" s="219" t="s">
        <v>152</v>
      </c>
      <c r="E643" s="42"/>
      <c r="F643" s="220" t="s">
        <v>1007</v>
      </c>
      <c r="G643" s="42"/>
      <c r="H643" s="42"/>
      <c r="I643" s="221"/>
      <c r="J643" s="42"/>
      <c r="K643" s="42"/>
      <c r="L643" s="46"/>
      <c r="M643" s="222"/>
      <c r="N643" s="223"/>
      <c r="O643" s="86"/>
      <c r="P643" s="86"/>
      <c r="Q643" s="86"/>
      <c r="R643" s="86"/>
      <c r="S643" s="86"/>
      <c r="T643" s="87"/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T643" s="19" t="s">
        <v>152</v>
      </c>
      <c r="AU643" s="19" t="s">
        <v>84</v>
      </c>
    </row>
    <row r="644" s="13" customFormat="1">
      <c r="A644" s="13"/>
      <c r="B644" s="224"/>
      <c r="C644" s="225"/>
      <c r="D644" s="226" t="s">
        <v>154</v>
      </c>
      <c r="E644" s="227" t="s">
        <v>19</v>
      </c>
      <c r="F644" s="228" t="s">
        <v>1008</v>
      </c>
      <c r="G644" s="225"/>
      <c r="H644" s="229">
        <v>107.42100000000001</v>
      </c>
      <c r="I644" s="230"/>
      <c r="J644" s="225"/>
      <c r="K644" s="225"/>
      <c r="L644" s="231"/>
      <c r="M644" s="232"/>
      <c r="N644" s="233"/>
      <c r="O644" s="233"/>
      <c r="P644" s="233"/>
      <c r="Q644" s="233"/>
      <c r="R644" s="233"/>
      <c r="S644" s="233"/>
      <c r="T644" s="234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5" t="s">
        <v>154</v>
      </c>
      <c r="AU644" s="235" t="s">
        <v>84</v>
      </c>
      <c r="AV644" s="13" t="s">
        <v>84</v>
      </c>
      <c r="AW644" s="13" t="s">
        <v>33</v>
      </c>
      <c r="AX644" s="13" t="s">
        <v>74</v>
      </c>
      <c r="AY644" s="235" t="s">
        <v>143</v>
      </c>
    </row>
    <row r="645" s="14" customFormat="1">
      <c r="A645" s="14"/>
      <c r="B645" s="236"/>
      <c r="C645" s="237"/>
      <c r="D645" s="226" t="s">
        <v>154</v>
      </c>
      <c r="E645" s="238" t="s">
        <v>19</v>
      </c>
      <c r="F645" s="239" t="s">
        <v>156</v>
      </c>
      <c r="G645" s="237"/>
      <c r="H645" s="240">
        <v>107.42100000000001</v>
      </c>
      <c r="I645" s="241"/>
      <c r="J645" s="237"/>
      <c r="K645" s="237"/>
      <c r="L645" s="242"/>
      <c r="M645" s="243"/>
      <c r="N645" s="244"/>
      <c r="O645" s="244"/>
      <c r="P645" s="244"/>
      <c r="Q645" s="244"/>
      <c r="R645" s="244"/>
      <c r="S645" s="244"/>
      <c r="T645" s="245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6" t="s">
        <v>154</v>
      </c>
      <c r="AU645" s="246" t="s">
        <v>84</v>
      </c>
      <c r="AV645" s="14" t="s">
        <v>150</v>
      </c>
      <c r="AW645" s="14" t="s">
        <v>33</v>
      </c>
      <c r="AX645" s="14" t="s">
        <v>82</v>
      </c>
      <c r="AY645" s="246" t="s">
        <v>143</v>
      </c>
    </row>
    <row r="646" s="2" customFormat="1" ht="21.75" customHeight="1">
      <c r="A646" s="40"/>
      <c r="B646" s="41"/>
      <c r="C646" s="206" t="s">
        <v>1009</v>
      </c>
      <c r="D646" s="206" t="s">
        <v>145</v>
      </c>
      <c r="E646" s="207" t="s">
        <v>1010</v>
      </c>
      <c r="F646" s="208" t="s">
        <v>1011</v>
      </c>
      <c r="G646" s="209" t="s">
        <v>217</v>
      </c>
      <c r="H646" s="210">
        <v>124.40000000000001</v>
      </c>
      <c r="I646" s="211"/>
      <c r="J646" s="212">
        <f>ROUND(I646*H646,2)</f>
        <v>0</v>
      </c>
      <c r="K646" s="208" t="s">
        <v>167</v>
      </c>
      <c r="L646" s="46"/>
      <c r="M646" s="213" t="s">
        <v>19</v>
      </c>
      <c r="N646" s="214" t="s">
        <v>45</v>
      </c>
      <c r="O646" s="86"/>
      <c r="P646" s="215">
        <f>O646*H646</f>
        <v>0</v>
      </c>
      <c r="Q646" s="215">
        <v>0</v>
      </c>
      <c r="R646" s="215">
        <f>Q646*H646</f>
        <v>0</v>
      </c>
      <c r="S646" s="215">
        <v>0</v>
      </c>
      <c r="T646" s="216">
        <f>S646*H646</f>
        <v>0</v>
      </c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R646" s="217" t="s">
        <v>237</v>
      </c>
      <c r="AT646" s="217" t="s">
        <v>145</v>
      </c>
      <c r="AU646" s="217" t="s">
        <v>84</v>
      </c>
      <c r="AY646" s="19" t="s">
        <v>143</v>
      </c>
      <c r="BE646" s="218">
        <f>IF(N646="základní",J646,0)</f>
        <v>0</v>
      </c>
      <c r="BF646" s="218">
        <f>IF(N646="snížená",J646,0)</f>
        <v>0</v>
      </c>
      <c r="BG646" s="218">
        <f>IF(N646="zákl. přenesená",J646,0)</f>
        <v>0</v>
      </c>
      <c r="BH646" s="218">
        <f>IF(N646="sníž. přenesená",J646,0)</f>
        <v>0</v>
      </c>
      <c r="BI646" s="218">
        <f>IF(N646="nulová",J646,0)</f>
        <v>0</v>
      </c>
      <c r="BJ646" s="19" t="s">
        <v>82</v>
      </c>
      <c r="BK646" s="218">
        <f>ROUND(I646*H646,2)</f>
        <v>0</v>
      </c>
      <c r="BL646" s="19" t="s">
        <v>237</v>
      </c>
      <c r="BM646" s="217" t="s">
        <v>1012</v>
      </c>
    </row>
    <row r="647" s="2" customFormat="1">
      <c r="A647" s="40"/>
      <c r="B647" s="41"/>
      <c r="C647" s="42"/>
      <c r="D647" s="219" t="s">
        <v>152</v>
      </c>
      <c r="E647" s="42"/>
      <c r="F647" s="220" t="s">
        <v>1013</v>
      </c>
      <c r="G647" s="42"/>
      <c r="H647" s="42"/>
      <c r="I647" s="221"/>
      <c r="J647" s="42"/>
      <c r="K647" s="42"/>
      <c r="L647" s="46"/>
      <c r="M647" s="222"/>
      <c r="N647" s="223"/>
      <c r="O647" s="86"/>
      <c r="P647" s="86"/>
      <c r="Q647" s="86"/>
      <c r="R647" s="86"/>
      <c r="S647" s="86"/>
      <c r="T647" s="87"/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T647" s="19" t="s">
        <v>152</v>
      </c>
      <c r="AU647" s="19" t="s">
        <v>84</v>
      </c>
    </row>
    <row r="648" s="13" customFormat="1">
      <c r="A648" s="13"/>
      <c r="B648" s="224"/>
      <c r="C648" s="225"/>
      <c r="D648" s="226" t="s">
        <v>154</v>
      </c>
      <c r="E648" s="227" t="s">
        <v>19</v>
      </c>
      <c r="F648" s="228" t="s">
        <v>1014</v>
      </c>
      <c r="G648" s="225"/>
      <c r="H648" s="229">
        <v>62.200000000000003</v>
      </c>
      <c r="I648" s="230"/>
      <c r="J648" s="225"/>
      <c r="K648" s="225"/>
      <c r="L648" s="231"/>
      <c r="M648" s="232"/>
      <c r="N648" s="233"/>
      <c r="O648" s="233"/>
      <c r="P648" s="233"/>
      <c r="Q648" s="233"/>
      <c r="R648" s="233"/>
      <c r="S648" s="233"/>
      <c r="T648" s="234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5" t="s">
        <v>154</v>
      </c>
      <c r="AU648" s="235" t="s">
        <v>84</v>
      </c>
      <c r="AV648" s="13" t="s">
        <v>84</v>
      </c>
      <c r="AW648" s="13" t="s">
        <v>33</v>
      </c>
      <c r="AX648" s="13" t="s">
        <v>74</v>
      </c>
      <c r="AY648" s="235" t="s">
        <v>143</v>
      </c>
    </row>
    <row r="649" s="13" customFormat="1">
      <c r="A649" s="13"/>
      <c r="B649" s="224"/>
      <c r="C649" s="225"/>
      <c r="D649" s="226" t="s">
        <v>154</v>
      </c>
      <c r="E649" s="227" t="s">
        <v>19</v>
      </c>
      <c r="F649" s="228" t="s">
        <v>1014</v>
      </c>
      <c r="G649" s="225"/>
      <c r="H649" s="229">
        <v>62.200000000000003</v>
      </c>
      <c r="I649" s="230"/>
      <c r="J649" s="225"/>
      <c r="K649" s="225"/>
      <c r="L649" s="231"/>
      <c r="M649" s="232"/>
      <c r="N649" s="233"/>
      <c r="O649" s="233"/>
      <c r="P649" s="233"/>
      <c r="Q649" s="233"/>
      <c r="R649" s="233"/>
      <c r="S649" s="233"/>
      <c r="T649" s="234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5" t="s">
        <v>154</v>
      </c>
      <c r="AU649" s="235" t="s">
        <v>84</v>
      </c>
      <c r="AV649" s="13" t="s">
        <v>84</v>
      </c>
      <c r="AW649" s="13" t="s">
        <v>33</v>
      </c>
      <c r="AX649" s="13" t="s">
        <v>74</v>
      </c>
      <c r="AY649" s="235" t="s">
        <v>143</v>
      </c>
    </row>
    <row r="650" s="14" customFormat="1">
      <c r="A650" s="14"/>
      <c r="B650" s="236"/>
      <c r="C650" s="237"/>
      <c r="D650" s="226" t="s">
        <v>154</v>
      </c>
      <c r="E650" s="238" t="s">
        <v>19</v>
      </c>
      <c r="F650" s="239" t="s">
        <v>156</v>
      </c>
      <c r="G650" s="237"/>
      <c r="H650" s="240">
        <v>124.40000000000001</v>
      </c>
      <c r="I650" s="241"/>
      <c r="J650" s="237"/>
      <c r="K650" s="237"/>
      <c r="L650" s="242"/>
      <c r="M650" s="243"/>
      <c r="N650" s="244"/>
      <c r="O650" s="244"/>
      <c r="P650" s="244"/>
      <c r="Q650" s="244"/>
      <c r="R650" s="244"/>
      <c r="S650" s="244"/>
      <c r="T650" s="245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6" t="s">
        <v>154</v>
      </c>
      <c r="AU650" s="246" t="s">
        <v>84</v>
      </c>
      <c r="AV650" s="14" t="s">
        <v>150</v>
      </c>
      <c r="AW650" s="14" t="s">
        <v>33</v>
      </c>
      <c r="AX650" s="14" t="s">
        <v>82</v>
      </c>
      <c r="AY650" s="246" t="s">
        <v>143</v>
      </c>
    </row>
    <row r="651" s="2" customFormat="1" ht="16.5" customHeight="1">
      <c r="A651" s="40"/>
      <c r="B651" s="41"/>
      <c r="C651" s="257" t="s">
        <v>1015</v>
      </c>
      <c r="D651" s="257" t="s">
        <v>203</v>
      </c>
      <c r="E651" s="258" t="s">
        <v>1016</v>
      </c>
      <c r="F651" s="259" t="s">
        <v>1017</v>
      </c>
      <c r="G651" s="260" t="s">
        <v>148</v>
      </c>
      <c r="H651" s="261">
        <v>1.3060000000000001</v>
      </c>
      <c r="I651" s="262"/>
      <c r="J651" s="263">
        <f>ROUND(I651*H651,2)</f>
        <v>0</v>
      </c>
      <c r="K651" s="259" t="s">
        <v>167</v>
      </c>
      <c r="L651" s="264"/>
      <c r="M651" s="265" t="s">
        <v>19</v>
      </c>
      <c r="N651" s="266" t="s">
        <v>45</v>
      </c>
      <c r="O651" s="86"/>
      <c r="P651" s="215">
        <f>O651*H651</f>
        <v>0</v>
      </c>
      <c r="Q651" s="215">
        <v>0.55000000000000004</v>
      </c>
      <c r="R651" s="215">
        <f>Q651*H651</f>
        <v>0.71830000000000005</v>
      </c>
      <c r="S651" s="215">
        <v>0</v>
      </c>
      <c r="T651" s="216">
        <f>S651*H651</f>
        <v>0</v>
      </c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R651" s="217" t="s">
        <v>356</v>
      </c>
      <c r="AT651" s="217" t="s">
        <v>203</v>
      </c>
      <c r="AU651" s="217" t="s">
        <v>84</v>
      </c>
      <c r="AY651" s="19" t="s">
        <v>143</v>
      </c>
      <c r="BE651" s="218">
        <f>IF(N651="základní",J651,0)</f>
        <v>0</v>
      </c>
      <c r="BF651" s="218">
        <f>IF(N651="snížená",J651,0)</f>
        <v>0</v>
      </c>
      <c r="BG651" s="218">
        <f>IF(N651="zákl. přenesená",J651,0)</f>
        <v>0</v>
      </c>
      <c r="BH651" s="218">
        <f>IF(N651="sníž. přenesená",J651,0)</f>
        <v>0</v>
      </c>
      <c r="BI651" s="218">
        <f>IF(N651="nulová",J651,0)</f>
        <v>0</v>
      </c>
      <c r="BJ651" s="19" t="s">
        <v>82</v>
      </c>
      <c r="BK651" s="218">
        <f>ROUND(I651*H651,2)</f>
        <v>0</v>
      </c>
      <c r="BL651" s="19" t="s">
        <v>237</v>
      </c>
      <c r="BM651" s="217" t="s">
        <v>1018</v>
      </c>
    </row>
    <row r="652" s="13" customFormat="1">
      <c r="A652" s="13"/>
      <c r="B652" s="224"/>
      <c r="C652" s="225"/>
      <c r="D652" s="226" t="s">
        <v>154</v>
      </c>
      <c r="E652" s="227" t="s">
        <v>19</v>
      </c>
      <c r="F652" s="228" t="s">
        <v>1019</v>
      </c>
      <c r="G652" s="225"/>
      <c r="H652" s="229">
        <v>0.93300000000000005</v>
      </c>
      <c r="I652" s="230"/>
      <c r="J652" s="225"/>
      <c r="K652" s="225"/>
      <c r="L652" s="231"/>
      <c r="M652" s="232"/>
      <c r="N652" s="233"/>
      <c r="O652" s="233"/>
      <c r="P652" s="233"/>
      <c r="Q652" s="233"/>
      <c r="R652" s="233"/>
      <c r="S652" s="233"/>
      <c r="T652" s="234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5" t="s">
        <v>154</v>
      </c>
      <c r="AU652" s="235" t="s">
        <v>84</v>
      </c>
      <c r="AV652" s="13" t="s">
        <v>84</v>
      </c>
      <c r="AW652" s="13" t="s">
        <v>33</v>
      </c>
      <c r="AX652" s="13" t="s">
        <v>74</v>
      </c>
      <c r="AY652" s="235" t="s">
        <v>143</v>
      </c>
    </row>
    <row r="653" s="13" customFormat="1">
      <c r="A653" s="13"/>
      <c r="B653" s="224"/>
      <c r="C653" s="225"/>
      <c r="D653" s="226" t="s">
        <v>154</v>
      </c>
      <c r="E653" s="227" t="s">
        <v>19</v>
      </c>
      <c r="F653" s="228" t="s">
        <v>1020</v>
      </c>
      <c r="G653" s="225"/>
      <c r="H653" s="229">
        <v>0.373</v>
      </c>
      <c r="I653" s="230"/>
      <c r="J653" s="225"/>
      <c r="K653" s="225"/>
      <c r="L653" s="231"/>
      <c r="M653" s="232"/>
      <c r="N653" s="233"/>
      <c r="O653" s="233"/>
      <c r="P653" s="233"/>
      <c r="Q653" s="233"/>
      <c r="R653" s="233"/>
      <c r="S653" s="233"/>
      <c r="T653" s="234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5" t="s">
        <v>154</v>
      </c>
      <c r="AU653" s="235" t="s">
        <v>84</v>
      </c>
      <c r="AV653" s="13" t="s">
        <v>84</v>
      </c>
      <c r="AW653" s="13" t="s">
        <v>33</v>
      </c>
      <c r="AX653" s="13" t="s">
        <v>74</v>
      </c>
      <c r="AY653" s="235" t="s">
        <v>143</v>
      </c>
    </row>
    <row r="654" s="14" customFormat="1">
      <c r="A654" s="14"/>
      <c r="B654" s="236"/>
      <c r="C654" s="237"/>
      <c r="D654" s="226" t="s">
        <v>154</v>
      </c>
      <c r="E654" s="238" t="s">
        <v>19</v>
      </c>
      <c r="F654" s="239" t="s">
        <v>156</v>
      </c>
      <c r="G654" s="237"/>
      <c r="H654" s="240">
        <v>1.3060000000000001</v>
      </c>
      <c r="I654" s="241"/>
      <c r="J654" s="237"/>
      <c r="K654" s="237"/>
      <c r="L654" s="242"/>
      <c r="M654" s="243"/>
      <c r="N654" s="244"/>
      <c r="O654" s="244"/>
      <c r="P654" s="244"/>
      <c r="Q654" s="244"/>
      <c r="R654" s="244"/>
      <c r="S654" s="244"/>
      <c r="T654" s="245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46" t="s">
        <v>154</v>
      </c>
      <c r="AU654" s="246" t="s">
        <v>84</v>
      </c>
      <c r="AV654" s="14" t="s">
        <v>150</v>
      </c>
      <c r="AW654" s="14" t="s">
        <v>33</v>
      </c>
      <c r="AX654" s="14" t="s">
        <v>82</v>
      </c>
      <c r="AY654" s="246" t="s">
        <v>143</v>
      </c>
    </row>
    <row r="655" s="2" customFormat="1" ht="24.15" customHeight="1">
      <c r="A655" s="40"/>
      <c r="B655" s="41"/>
      <c r="C655" s="206" t="s">
        <v>1021</v>
      </c>
      <c r="D655" s="206" t="s">
        <v>145</v>
      </c>
      <c r="E655" s="207" t="s">
        <v>1022</v>
      </c>
      <c r="F655" s="208" t="s">
        <v>1023</v>
      </c>
      <c r="G655" s="209" t="s">
        <v>217</v>
      </c>
      <c r="H655" s="210">
        <v>167.80000000000001</v>
      </c>
      <c r="I655" s="211"/>
      <c r="J655" s="212">
        <f>ROUND(I655*H655,2)</f>
        <v>0</v>
      </c>
      <c r="K655" s="208" t="s">
        <v>167</v>
      </c>
      <c r="L655" s="46"/>
      <c r="M655" s="213" t="s">
        <v>19</v>
      </c>
      <c r="N655" s="214" t="s">
        <v>45</v>
      </c>
      <c r="O655" s="86"/>
      <c r="P655" s="215">
        <f>O655*H655</f>
        <v>0</v>
      </c>
      <c r="Q655" s="215">
        <v>0</v>
      </c>
      <c r="R655" s="215">
        <f>Q655*H655</f>
        <v>0</v>
      </c>
      <c r="S655" s="215">
        <v>0.0070000000000000001</v>
      </c>
      <c r="T655" s="216">
        <f>S655*H655</f>
        <v>1.1746000000000001</v>
      </c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R655" s="217" t="s">
        <v>237</v>
      </c>
      <c r="AT655" s="217" t="s">
        <v>145</v>
      </c>
      <c r="AU655" s="217" t="s">
        <v>84</v>
      </c>
      <c r="AY655" s="19" t="s">
        <v>143</v>
      </c>
      <c r="BE655" s="218">
        <f>IF(N655="základní",J655,0)</f>
        <v>0</v>
      </c>
      <c r="BF655" s="218">
        <f>IF(N655="snížená",J655,0)</f>
        <v>0</v>
      </c>
      <c r="BG655" s="218">
        <f>IF(N655="zákl. přenesená",J655,0)</f>
        <v>0</v>
      </c>
      <c r="BH655" s="218">
        <f>IF(N655="sníž. přenesená",J655,0)</f>
        <v>0</v>
      </c>
      <c r="BI655" s="218">
        <f>IF(N655="nulová",J655,0)</f>
        <v>0</v>
      </c>
      <c r="BJ655" s="19" t="s">
        <v>82</v>
      </c>
      <c r="BK655" s="218">
        <f>ROUND(I655*H655,2)</f>
        <v>0</v>
      </c>
      <c r="BL655" s="19" t="s">
        <v>237</v>
      </c>
      <c r="BM655" s="217" t="s">
        <v>1024</v>
      </c>
    </row>
    <row r="656" s="2" customFormat="1">
      <c r="A656" s="40"/>
      <c r="B656" s="41"/>
      <c r="C656" s="42"/>
      <c r="D656" s="219" t="s">
        <v>152</v>
      </c>
      <c r="E656" s="42"/>
      <c r="F656" s="220" t="s">
        <v>1025</v>
      </c>
      <c r="G656" s="42"/>
      <c r="H656" s="42"/>
      <c r="I656" s="221"/>
      <c r="J656" s="42"/>
      <c r="K656" s="42"/>
      <c r="L656" s="46"/>
      <c r="M656" s="222"/>
      <c r="N656" s="223"/>
      <c r="O656" s="86"/>
      <c r="P656" s="86"/>
      <c r="Q656" s="86"/>
      <c r="R656" s="86"/>
      <c r="S656" s="86"/>
      <c r="T656" s="87"/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T656" s="19" t="s">
        <v>152</v>
      </c>
      <c r="AU656" s="19" t="s">
        <v>84</v>
      </c>
    </row>
    <row r="657" s="2" customFormat="1" ht="21.75" customHeight="1">
      <c r="A657" s="40"/>
      <c r="B657" s="41"/>
      <c r="C657" s="206" t="s">
        <v>1026</v>
      </c>
      <c r="D657" s="206" t="s">
        <v>145</v>
      </c>
      <c r="E657" s="207" t="s">
        <v>1027</v>
      </c>
      <c r="F657" s="208" t="s">
        <v>1028</v>
      </c>
      <c r="G657" s="209" t="s">
        <v>148</v>
      </c>
      <c r="H657" s="210">
        <v>10.217000000000001</v>
      </c>
      <c r="I657" s="211"/>
      <c r="J657" s="212">
        <f>ROUND(I657*H657,2)</f>
        <v>0</v>
      </c>
      <c r="K657" s="208" t="s">
        <v>167</v>
      </c>
      <c r="L657" s="46"/>
      <c r="M657" s="213" t="s">
        <v>19</v>
      </c>
      <c r="N657" s="214" t="s">
        <v>45</v>
      </c>
      <c r="O657" s="86"/>
      <c r="P657" s="215">
        <f>O657*H657</f>
        <v>0</v>
      </c>
      <c r="Q657" s="215">
        <v>0.023369999999999998</v>
      </c>
      <c r="R657" s="215">
        <f>Q657*H657</f>
        <v>0.23877129</v>
      </c>
      <c r="S657" s="215">
        <v>0</v>
      </c>
      <c r="T657" s="216">
        <f>S657*H657</f>
        <v>0</v>
      </c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R657" s="217" t="s">
        <v>237</v>
      </c>
      <c r="AT657" s="217" t="s">
        <v>145</v>
      </c>
      <c r="AU657" s="217" t="s">
        <v>84</v>
      </c>
      <c r="AY657" s="19" t="s">
        <v>143</v>
      </c>
      <c r="BE657" s="218">
        <f>IF(N657="základní",J657,0)</f>
        <v>0</v>
      </c>
      <c r="BF657" s="218">
        <f>IF(N657="snížená",J657,0)</f>
        <v>0</v>
      </c>
      <c r="BG657" s="218">
        <f>IF(N657="zákl. přenesená",J657,0)</f>
        <v>0</v>
      </c>
      <c r="BH657" s="218">
        <f>IF(N657="sníž. přenesená",J657,0)</f>
        <v>0</v>
      </c>
      <c r="BI657" s="218">
        <f>IF(N657="nulová",J657,0)</f>
        <v>0</v>
      </c>
      <c r="BJ657" s="19" t="s">
        <v>82</v>
      </c>
      <c r="BK657" s="218">
        <f>ROUND(I657*H657,2)</f>
        <v>0</v>
      </c>
      <c r="BL657" s="19" t="s">
        <v>237</v>
      </c>
      <c r="BM657" s="217" t="s">
        <v>1029</v>
      </c>
    </row>
    <row r="658" s="2" customFormat="1">
      <c r="A658" s="40"/>
      <c r="B658" s="41"/>
      <c r="C658" s="42"/>
      <c r="D658" s="219" t="s">
        <v>152</v>
      </c>
      <c r="E658" s="42"/>
      <c r="F658" s="220" t="s">
        <v>1030</v>
      </c>
      <c r="G658" s="42"/>
      <c r="H658" s="42"/>
      <c r="I658" s="221"/>
      <c r="J658" s="42"/>
      <c r="K658" s="42"/>
      <c r="L658" s="46"/>
      <c r="M658" s="222"/>
      <c r="N658" s="223"/>
      <c r="O658" s="86"/>
      <c r="P658" s="86"/>
      <c r="Q658" s="86"/>
      <c r="R658" s="86"/>
      <c r="S658" s="86"/>
      <c r="T658" s="87"/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T658" s="19" t="s">
        <v>152</v>
      </c>
      <c r="AU658" s="19" t="s">
        <v>84</v>
      </c>
    </row>
    <row r="659" s="13" customFormat="1">
      <c r="A659" s="13"/>
      <c r="B659" s="224"/>
      <c r="C659" s="225"/>
      <c r="D659" s="226" t="s">
        <v>154</v>
      </c>
      <c r="E659" s="227" t="s">
        <v>19</v>
      </c>
      <c r="F659" s="228" t="s">
        <v>1031</v>
      </c>
      <c r="G659" s="225"/>
      <c r="H659" s="229">
        <v>2.363</v>
      </c>
      <c r="I659" s="230"/>
      <c r="J659" s="225"/>
      <c r="K659" s="225"/>
      <c r="L659" s="231"/>
      <c r="M659" s="232"/>
      <c r="N659" s="233"/>
      <c r="O659" s="233"/>
      <c r="P659" s="233"/>
      <c r="Q659" s="233"/>
      <c r="R659" s="233"/>
      <c r="S659" s="233"/>
      <c r="T659" s="234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5" t="s">
        <v>154</v>
      </c>
      <c r="AU659" s="235" t="s">
        <v>84</v>
      </c>
      <c r="AV659" s="13" t="s">
        <v>84</v>
      </c>
      <c r="AW659" s="13" t="s">
        <v>33</v>
      </c>
      <c r="AX659" s="13" t="s">
        <v>74</v>
      </c>
      <c r="AY659" s="235" t="s">
        <v>143</v>
      </c>
    </row>
    <row r="660" s="13" customFormat="1">
      <c r="A660" s="13"/>
      <c r="B660" s="224"/>
      <c r="C660" s="225"/>
      <c r="D660" s="226" t="s">
        <v>154</v>
      </c>
      <c r="E660" s="227" t="s">
        <v>19</v>
      </c>
      <c r="F660" s="228" t="s">
        <v>1032</v>
      </c>
      <c r="G660" s="225"/>
      <c r="H660" s="229">
        <v>1.9290000000000001</v>
      </c>
      <c r="I660" s="230"/>
      <c r="J660" s="225"/>
      <c r="K660" s="225"/>
      <c r="L660" s="231"/>
      <c r="M660" s="232"/>
      <c r="N660" s="233"/>
      <c r="O660" s="233"/>
      <c r="P660" s="233"/>
      <c r="Q660" s="233"/>
      <c r="R660" s="233"/>
      <c r="S660" s="233"/>
      <c r="T660" s="234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5" t="s">
        <v>154</v>
      </c>
      <c r="AU660" s="235" t="s">
        <v>84</v>
      </c>
      <c r="AV660" s="13" t="s">
        <v>84</v>
      </c>
      <c r="AW660" s="13" t="s">
        <v>33</v>
      </c>
      <c r="AX660" s="13" t="s">
        <v>74</v>
      </c>
      <c r="AY660" s="235" t="s">
        <v>143</v>
      </c>
    </row>
    <row r="661" s="13" customFormat="1">
      <c r="A661" s="13"/>
      <c r="B661" s="224"/>
      <c r="C661" s="225"/>
      <c r="D661" s="226" t="s">
        <v>154</v>
      </c>
      <c r="E661" s="227" t="s">
        <v>19</v>
      </c>
      <c r="F661" s="228" t="s">
        <v>1033</v>
      </c>
      <c r="G661" s="225"/>
      <c r="H661" s="229">
        <v>4.6189999999999998</v>
      </c>
      <c r="I661" s="230"/>
      <c r="J661" s="225"/>
      <c r="K661" s="225"/>
      <c r="L661" s="231"/>
      <c r="M661" s="232"/>
      <c r="N661" s="233"/>
      <c r="O661" s="233"/>
      <c r="P661" s="233"/>
      <c r="Q661" s="233"/>
      <c r="R661" s="233"/>
      <c r="S661" s="233"/>
      <c r="T661" s="234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5" t="s">
        <v>154</v>
      </c>
      <c r="AU661" s="235" t="s">
        <v>84</v>
      </c>
      <c r="AV661" s="13" t="s">
        <v>84</v>
      </c>
      <c r="AW661" s="13" t="s">
        <v>33</v>
      </c>
      <c r="AX661" s="13" t="s">
        <v>74</v>
      </c>
      <c r="AY661" s="235" t="s">
        <v>143</v>
      </c>
    </row>
    <row r="662" s="13" customFormat="1">
      <c r="A662" s="13"/>
      <c r="B662" s="224"/>
      <c r="C662" s="225"/>
      <c r="D662" s="226" t="s">
        <v>154</v>
      </c>
      <c r="E662" s="227" t="s">
        <v>19</v>
      </c>
      <c r="F662" s="228" t="s">
        <v>1034</v>
      </c>
      <c r="G662" s="225"/>
      <c r="H662" s="229">
        <v>1.3060000000000001</v>
      </c>
      <c r="I662" s="230"/>
      <c r="J662" s="225"/>
      <c r="K662" s="225"/>
      <c r="L662" s="231"/>
      <c r="M662" s="232"/>
      <c r="N662" s="233"/>
      <c r="O662" s="233"/>
      <c r="P662" s="233"/>
      <c r="Q662" s="233"/>
      <c r="R662" s="233"/>
      <c r="S662" s="233"/>
      <c r="T662" s="234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5" t="s">
        <v>154</v>
      </c>
      <c r="AU662" s="235" t="s">
        <v>84</v>
      </c>
      <c r="AV662" s="13" t="s">
        <v>84</v>
      </c>
      <c r="AW662" s="13" t="s">
        <v>33</v>
      </c>
      <c r="AX662" s="13" t="s">
        <v>74</v>
      </c>
      <c r="AY662" s="235" t="s">
        <v>143</v>
      </c>
    </row>
    <row r="663" s="14" customFormat="1">
      <c r="A663" s="14"/>
      <c r="B663" s="236"/>
      <c r="C663" s="237"/>
      <c r="D663" s="226" t="s">
        <v>154</v>
      </c>
      <c r="E663" s="238" t="s">
        <v>19</v>
      </c>
      <c r="F663" s="239" t="s">
        <v>156</v>
      </c>
      <c r="G663" s="237"/>
      <c r="H663" s="240">
        <v>10.216999999999999</v>
      </c>
      <c r="I663" s="241"/>
      <c r="J663" s="237"/>
      <c r="K663" s="237"/>
      <c r="L663" s="242"/>
      <c r="M663" s="243"/>
      <c r="N663" s="244"/>
      <c r="O663" s="244"/>
      <c r="P663" s="244"/>
      <c r="Q663" s="244"/>
      <c r="R663" s="244"/>
      <c r="S663" s="244"/>
      <c r="T663" s="245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46" t="s">
        <v>154</v>
      </c>
      <c r="AU663" s="246" t="s">
        <v>84</v>
      </c>
      <c r="AV663" s="14" t="s">
        <v>150</v>
      </c>
      <c r="AW663" s="14" t="s">
        <v>33</v>
      </c>
      <c r="AX663" s="14" t="s">
        <v>82</v>
      </c>
      <c r="AY663" s="246" t="s">
        <v>143</v>
      </c>
    </row>
    <row r="664" s="2" customFormat="1" ht="24.15" customHeight="1">
      <c r="A664" s="40"/>
      <c r="B664" s="41"/>
      <c r="C664" s="206" t="s">
        <v>1035</v>
      </c>
      <c r="D664" s="206" t="s">
        <v>145</v>
      </c>
      <c r="E664" s="207" t="s">
        <v>1036</v>
      </c>
      <c r="F664" s="208" t="s">
        <v>1037</v>
      </c>
      <c r="G664" s="209" t="s">
        <v>217</v>
      </c>
      <c r="H664" s="210">
        <v>690.97000000000003</v>
      </c>
      <c r="I664" s="211"/>
      <c r="J664" s="212">
        <f>ROUND(I664*H664,2)</f>
        <v>0</v>
      </c>
      <c r="K664" s="208" t="s">
        <v>167</v>
      </c>
      <c r="L664" s="46"/>
      <c r="M664" s="213" t="s">
        <v>19</v>
      </c>
      <c r="N664" s="214" t="s">
        <v>45</v>
      </c>
      <c r="O664" s="86"/>
      <c r="P664" s="215">
        <f>O664*H664</f>
        <v>0</v>
      </c>
      <c r="Q664" s="215">
        <v>0.036819999999999999</v>
      </c>
      <c r="R664" s="215">
        <f>Q664*H664</f>
        <v>25.4415154</v>
      </c>
      <c r="S664" s="215">
        <v>0</v>
      </c>
      <c r="T664" s="216">
        <f>S664*H664</f>
        <v>0</v>
      </c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R664" s="217" t="s">
        <v>237</v>
      </c>
      <c r="AT664" s="217" t="s">
        <v>145</v>
      </c>
      <c r="AU664" s="217" t="s">
        <v>84</v>
      </c>
      <c r="AY664" s="19" t="s">
        <v>143</v>
      </c>
      <c r="BE664" s="218">
        <f>IF(N664="základní",J664,0)</f>
        <v>0</v>
      </c>
      <c r="BF664" s="218">
        <f>IF(N664="snížená",J664,0)</f>
        <v>0</v>
      </c>
      <c r="BG664" s="218">
        <f>IF(N664="zákl. přenesená",J664,0)</f>
        <v>0</v>
      </c>
      <c r="BH664" s="218">
        <f>IF(N664="sníž. přenesená",J664,0)</f>
        <v>0</v>
      </c>
      <c r="BI664" s="218">
        <f>IF(N664="nulová",J664,0)</f>
        <v>0</v>
      </c>
      <c r="BJ664" s="19" t="s">
        <v>82</v>
      </c>
      <c r="BK664" s="218">
        <f>ROUND(I664*H664,2)</f>
        <v>0</v>
      </c>
      <c r="BL664" s="19" t="s">
        <v>237</v>
      </c>
      <c r="BM664" s="217" t="s">
        <v>1038</v>
      </c>
    </row>
    <row r="665" s="2" customFormat="1">
      <c r="A665" s="40"/>
      <c r="B665" s="41"/>
      <c r="C665" s="42"/>
      <c r="D665" s="219" t="s">
        <v>152</v>
      </c>
      <c r="E665" s="42"/>
      <c r="F665" s="220" t="s">
        <v>1039</v>
      </c>
      <c r="G665" s="42"/>
      <c r="H665" s="42"/>
      <c r="I665" s="221"/>
      <c r="J665" s="42"/>
      <c r="K665" s="42"/>
      <c r="L665" s="46"/>
      <c r="M665" s="222"/>
      <c r="N665" s="223"/>
      <c r="O665" s="86"/>
      <c r="P665" s="86"/>
      <c r="Q665" s="86"/>
      <c r="R665" s="86"/>
      <c r="S665" s="86"/>
      <c r="T665" s="87"/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T665" s="19" t="s">
        <v>152</v>
      </c>
      <c r="AU665" s="19" t="s">
        <v>84</v>
      </c>
    </row>
    <row r="666" s="15" customFormat="1">
      <c r="A666" s="15"/>
      <c r="B666" s="247"/>
      <c r="C666" s="248"/>
      <c r="D666" s="226" t="s">
        <v>154</v>
      </c>
      <c r="E666" s="249" t="s">
        <v>19</v>
      </c>
      <c r="F666" s="250" t="s">
        <v>689</v>
      </c>
      <c r="G666" s="248"/>
      <c r="H666" s="249" t="s">
        <v>19</v>
      </c>
      <c r="I666" s="251"/>
      <c r="J666" s="248"/>
      <c r="K666" s="248"/>
      <c r="L666" s="252"/>
      <c r="M666" s="253"/>
      <c r="N666" s="254"/>
      <c r="O666" s="254"/>
      <c r="P666" s="254"/>
      <c r="Q666" s="254"/>
      <c r="R666" s="254"/>
      <c r="S666" s="254"/>
      <c r="T666" s="255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T666" s="256" t="s">
        <v>154</v>
      </c>
      <c r="AU666" s="256" t="s">
        <v>84</v>
      </c>
      <c r="AV666" s="15" t="s">
        <v>82</v>
      </c>
      <c r="AW666" s="15" t="s">
        <v>33</v>
      </c>
      <c r="AX666" s="15" t="s">
        <v>74</v>
      </c>
      <c r="AY666" s="256" t="s">
        <v>143</v>
      </c>
    </row>
    <row r="667" s="15" customFormat="1">
      <c r="A667" s="15"/>
      <c r="B667" s="247"/>
      <c r="C667" s="248"/>
      <c r="D667" s="226" t="s">
        <v>154</v>
      </c>
      <c r="E667" s="249" t="s">
        <v>19</v>
      </c>
      <c r="F667" s="250" t="s">
        <v>690</v>
      </c>
      <c r="G667" s="248"/>
      <c r="H667" s="249" t="s">
        <v>19</v>
      </c>
      <c r="I667" s="251"/>
      <c r="J667" s="248"/>
      <c r="K667" s="248"/>
      <c r="L667" s="252"/>
      <c r="M667" s="253"/>
      <c r="N667" s="254"/>
      <c r="O667" s="254"/>
      <c r="P667" s="254"/>
      <c r="Q667" s="254"/>
      <c r="R667" s="254"/>
      <c r="S667" s="254"/>
      <c r="T667" s="255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56" t="s">
        <v>154</v>
      </c>
      <c r="AU667" s="256" t="s">
        <v>84</v>
      </c>
      <c r="AV667" s="15" t="s">
        <v>82</v>
      </c>
      <c r="AW667" s="15" t="s">
        <v>33</v>
      </c>
      <c r="AX667" s="15" t="s">
        <v>74</v>
      </c>
      <c r="AY667" s="256" t="s">
        <v>143</v>
      </c>
    </row>
    <row r="668" s="13" customFormat="1">
      <c r="A668" s="13"/>
      <c r="B668" s="224"/>
      <c r="C668" s="225"/>
      <c r="D668" s="226" t="s">
        <v>154</v>
      </c>
      <c r="E668" s="227" t="s">
        <v>19</v>
      </c>
      <c r="F668" s="228" t="s">
        <v>691</v>
      </c>
      <c r="G668" s="225"/>
      <c r="H668" s="229">
        <v>36.32</v>
      </c>
      <c r="I668" s="230"/>
      <c r="J668" s="225"/>
      <c r="K668" s="225"/>
      <c r="L668" s="231"/>
      <c r="M668" s="232"/>
      <c r="N668" s="233"/>
      <c r="O668" s="233"/>
      <c r="P668" s="233"/>
      <c r="Q668" s="233"/>
      <c r="R668" s="233"/>
      <c r="S668" s="233"/>
      <c r="T668" s="234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5" t="s">
        <v>154</v>
      </c>
      <c r="AU668" s="235" t="s">
        <v>84</v>
      </c>
      <c r="AV668" s="13" t="s">
        <v>84</v>
      </c>
      <c r="AW668" s="13" t="s">
        <v>33</v>
      </c>
      <c r="AX668" s="13" t="s">
        <v>74</v>
      </c>
      <c r="AY668" s="235" t="s">
        <v>143</v>
      </c>
    </row>
    <row r="669" s="15" customFormat="1">
      <c r="A669" s="15"/>
      <c r="B669" s="247"/>
      <c r="C669" s="248"/>
      <c r="D669" s="226" t="s">
        <v>154</v>
      </c>
      <c r="E669" s="249" t="s">
        <v>19</v>
      </c>
      <c r="F669" s="250" t="s">
        <v>692</v>
      </c>
      <c r="G669" s="248"/>
      <c r="H669" s="249" t="s">
        <v>19</v>
      </c>
      <c r="I669" s="251"/>
      <c r="J669" s="248"/>
      <c r="K669" s="248"/>
      <c r="L669" s="252"/>
      <c r="M669" s="253"/>
      <c r="N669" s="254"/>
      <c r="O669" s="254"/>
      <c r="P669" s="254"/>
      <c r="Q669" s="254"/>
      <c r="R669" s="254"/>
      <c r="S669" s="254"/>
      <c r="T669" s="255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56" t="s">
        <v>154</v>
      </c>
      <c r="AU669" s="256" t="s">
        <v>84</v>
      </c>
      <c r="AV669" s="15" t="s">
        <v>82</v>
      </c>
      <c r="AW669" s="15" t="s">
        <v>33</v>
      </c>
      <c r="AX669" s="15" t="s">
        <v>74</v>
      </c>
      <c r="AY669" s="256" t="s">
        <v>143</v>
      </c>
    </row>
    <row r="670" s="13" customFormat="1">
      <c r="A670" s="13"/>
      <c r="B670" s="224"/>
      <c r="C670" s="225"/>
      <c r="D670" s="226" t="s">
        <v>154</v>
      </c>
      <c r="E670" s="227" t="s">
        <v>19</v>
      </c>
      <c r="F670" s="228" t="s">
        <v>693</v>
      </c>
      <c r="G670" s="225"/>
      <c r="H670" s="229">
        <v>541.84000000000003</v>
      </c>
      <c r="I670" s="230"/>
      <c r="J670" s="225"/>
      <c r="K670" s="225"/>
      <c r="L670" s="231"/>
      <c r="M670" s="232"/>
      <c r="N670" s="233"/>
      <c r="O670" s="233"/>
      <c r="P670" s="233"/>
      <c r="Q670" s="233"/>
      <c r="R670" s="233"/>
      <c r="S670" s="233"/>
      <c r="T670" s="234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35" t="s">
        <v>154</v>
      </c>
      <c r="AU670" s="235" t="s">
        <v>84</v>
      </c>
      <c r="AV670" s="13" t="s">
        <v>84</v>
      </c>
      <c r="AW670" s="13" t="s">
        <v>33</v>
      </c>
      <c r="AX670" s="13" t="s">
        <v>74</v>
      </c>
      <c r="AY670" s="235" t="s">
        <v>143</v>
      </c>
    </row>
    <row r="671" s="16" customFormat="1">
      <c r="A671" s="16"/>
      <c r="B671" s="267"/>
      <c r="C671" s="268"/>
      <c r="D671" s="226" t="s">
        <v>154</v>
      </c>
      <c r="E671" s="269" t="s">
        <v>19</v>
      </c>
      <c r="F671" s="270" t="s">
        <v>419</v>
      </c>
      <c r="G671" s="268"/>
      <c r="H671" s="271">
        <v>578.16000000000008</v>
      </c>
      <c r="I671" s="272"/>
      <c r="J671" s="268"/>
      <c r="K671" s="268"/>
      <c r="L671" s="273"/>
      <c r="M671" s="274"/>
      <c r="N671" s="275"/>
      <c r="O671" s="275"/>
      <c r="P671" s="275"/>
      <c r="Q671" s="275"/>
      <c r="R671" s="275"/>
      <c r="S671" s="275"/>
      <c r="T671" s="276"/>
      <c r="U671" s="16"/>
      <c r="V671" s="16"/>
      <c r="W671" s="16"/>
      <c r="X671" s="16"/>
      <c r="Y671" s="16"/>
      <c r="Z671" s="16"/>
      <c r="AA671" s="16"/>
      <c r="AB671" s="16"/>
      <c r="AC671" s="16"/>
      <c r="AD671" s="16"/>
      <c r="AE671" s="16"/>
      <c r="AT671" s="277" t="s">
        <v>154</v>
      </c>
      <c r="AU671" s="277" t="s">
        <v>84</v>
      </c>
      <c r="AV671" s="16" t="s">
        <v>164</v>
      </c>
      <c r="AW671" s="16" t="s">
        <v>33</v>
      </c>
      <c r="AX671" s="16" t="s">
        <v>74</v>
      </c>
      <c r="AY671" s="277" t="s">
        <v>143</v>
      </c>
    </row>
    <row r="672" s="15" customFormat="1">
      <c r="A672" s="15"/>
      <c r="B672" s="247"/>
      <c r="C672" s="248"/>
      <c r="D672" s="226" t="s">
        <v>154</v>
      </c>
      <c r="E672" s="249" t="s">
        <v>19</v>
      </c>
      <c r="F672" s="250" t="s">
        <v>708</v>
      </c>
      <c r="G672" s="248"/>
      <c r="H672" s="249" t="s">
        <v>19</v>
      </c>
      <c r="I672" s="251"/>
      <c r="J672" s="248"/>
      <c r="K672" s="248"/>
      <c r="L672" s="252"/>
      <c r="M672" s="253"/>
      <c r="N672" s="254"/>
      <c r="O672" s="254"/>
      <c r="P672" s="254"/>
      <c r="Q672" s="254"/>
      <c r="R672" s="254"/>
      <c r="S672" s="254"/>
      <c r="T672" s="255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256" t="s">
        <v>154</v>
      </c>
      <c r="AU672" s="256" t="s">
        <v>84</v>
      </c>
      <c r="AV672" s="15" t="s">
        <v>82</v>
      </c>
      <c r="AW672" s="15" t="s">
        <v>33</v>
      </c>
      <c r="AX672" s="15" t="s">
        <v>74</v>
      </c>
      <c r="AY672" s="256" t="s">
        <v>143</v>
      </c>
    </row>
    <row r="673" s="15" customFormat="1">
      <c r="A673" s="15"/>
      <c r="B673" s="247"/>
      <c r="C673" s="248"/>
      <c r="D673" s="226" t="s">
        <v>154</v>
      </c>
      <c r="E673" s="249" t="s">
        <v>19</v>
      </c>
      <c r="F673" s="250" t="s">
        <v>258</v>
      </c>
      <c r="G673" s="248"/>
      <c r="H673" s="249" t="s">
        <v>19</v>
      </c>
      <c r="I673" s="251"/>
      <c r="J673" s="248"/>
      <c r="K673" s="248"/>
      <c r="L673" s="252"/>
      <c r="M673" s="253"/>
      <c r="N673" s="254"/>
      <c r="O673" s="254"/>
      <c r="P673" s="254"/>
      <c r="Q673" s="254"/>
      <c r="R673" s="254"/>
      <c r="S673" s="254"/>
      <c r="T673" s="255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T673" s="256" t="s">
        <v>154</v>
      </c>
      <c r="AU673" s="256" t="s">
        <v>84</v>
      </c>
      <c r="AV673" s="15" t="s">
        <v>82</v>
      </c>
      <c r="AW673" s="15" t="s">
        <v>33</v>
      </c>
      <c r="AX673" s="15" t="s">
        <v>74</v>
      </c>
      <c r="AY673" s="256" t="s">
        <v>143</v>
      </c>
    </row>
    <row r="674" s="13" customFormat="1">
      <c r="A674" s="13"/>
      <c r="B674" s="224"/>
      <c r="C674" s="225"/>
      <c r="D674" s="226" t="s">
        <v>154</v>
      </c>
      <c r="E674" s="227" t="s">
        <v>19</v>
      </c>
      <c r="F674" s="228" t="s">
        <v>709</v>
      </c>
      <c r="G674" s="225"/>
      <c r="H674" s="229">
        <v>34.469999999999999</v>
      </c>
      <c r="I674" s="230"/>
      <c r="J674" s="225"/>
      <c r="K674" s="225"/>
      <c r="L674" s="231"/>
      <c r="M674" s="232"/>
      <c r="N674" s="233"/>
      <c r="O674" s="233"/>
      <c r="P674" s="233"/>
      <c r="Q674" s="233"/>
      <c r="R674" s="233"/>
      <c r="S674" s="233"/>
      <c r="T674" s="234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5" t="s">
        <v>154</v>
      </c>
      <c r="AU674" s="235" t="s">
        <v>84</v>
      </c>
      <c r="AV674" s="13" t="s">
        <v>84</v>
      </c>
      <c r="AW674" s="13" t="s">
        <v>33</v>
      </c>
      <c r="AX674" s="13" t="s">
        <v>74</v>
      </c>
      <c r="AY674" s="235" t="s">
        <v>143</v>
      </c>
    </row>
    <row r="675" s="15" customFormat="1">
      <c r="A675" s="15"/>
      <c r="B675" s="247"/>
      <c r="C675" s="248"/>
      <c r="D675" s="226" t="s">
        <v>154</v>
      </c>
      <c r="E675" s="249" t="s">
        <v>19</v>
      </c>
      <c r="F675" s="250" t="s">
        <v>260</v>
      </c>
      <c r="G675" s="248"/>
      <c r="H675" s="249" t="s">
        <v>19</v>
      </c>
      <c r="I675" s="251"/>
      <c r="J675" s="248"/>
      <c r="K675" s="248"/>
      <c r="L675" s="252"/>
      <c r="M675" s="253"/>
      <c r="N675" s="254"/>
      <c r="O675" s="254"/>
      <c r="P675" s="254"/>
      <c r="Q675" s="254"/>
      <c r="R675" s="254"/>
      <c r="S675" s="254"/>
      <c r="T675" s="255"/>
      <c r="U675" s="15"/>
      <c r="V675" s="15"/>
      <c r="W675" s="15"/>
      <c r="X675" s="15"/>
      <c r="Y675" s="15"/>
      <c r="Z675" s="15"/>
      <c r="AA675" s="15"/>
      <c r="AB675" s="15"/>
      <c r="AC675" s="15"/>
      <c r="AD675" s="15"/>
      <c r="AE675" s="15"/>
      <c r="AT675" s="256" t="s">
        <v>154</v>
      </c>
      <c r="AU675" s="256" t="s">
        <v>84</v>
      </c>
      <c r="AV675" s="15" t="s">
        <v>82</v>
      </c>
      <c r="AW675" s="15" t="s">
        <v>33</v>
      </c>
      <c r="AX675" s="15" t="s">
        <v>74</v>
      </c>
      <c r="AY675" s="256" t="s">
        <v>143</v>
      </c>
    </row>
    <row r="676" s="13" customFormat="1">
      <c r="A676" s="13"/>
      <c r="B676" s="224"/>
      <c r="C676" s="225"/>
      <c r="D676" s="226" t="s">
        <v>154</v>
      </c>
      <c r="E676" s="227" t="s">
        <v>19</v>
      </c>
      <c r="F676" s="228" t="s">
        <v>710</v>
      </c>
      <c r="G676" s="225"/>
      <c r="H676" s="229">
        <v>3.6400000000000001</v>
      </c>
      <c r="I676" s="230"/>
      <c r="J676" s="225"/>
      <c r="K676" s="225"/>
      <c r="L676" s="231"/>
      <c r="M676" s="232"/>
      <c r="N676" s="233"/>
      <c r="O676" s="233"/>
      <c r="P676" s="233"/>
      <c r="Q676" s="233"/>
      <c r="R676" s="233"/>
      <c r="S676" s="233"/>
      <c r="T676" s="234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5" t="s">
        <v>154</v>
      </c>
      <c r="AU676" s="235" t="s">
        <v>84</v>
      </c>
      <c r="AV676" s="13" t="s">
        <v>84</v>
      </c>
      <c r="AW676" s="13" t="s">
        <v>33</v>
      </c>
      <c r="AX676" s="13" t="s">
        <v>74</v>
      </c>
      <c r="AY676" s="235" t="s">
        <v>143</v>
      </c>
    </row>
    <row r="677" s="16" customFormat="1">
      <c r="A677" s="16"/>
      <c r="B677" s="267"/>
      <c r="C677" s="268"/>
      <c r="D677" s="226" t="s">
        <v>154</v>
      </c>
      <c r="E677" s="269" t="s">
        <v>19</v>
      </c>
      <c r="F677" s="270" t="s">
        <v>419</v>
      </c>
      <c r="G677" s="268"/>
      <c r="H677" s="271">
        <v>38.109999999999999</v>
      </c>
      <c r="I677" s="272"/>
      <c r="J677" s="268"/>
      <c r="K677" s="268"/>
      <c r="L677" s="273"/>
      <c r="M677" s="274"/>
      <c r="N677" s="275"/>
      <c r="O677" s="275"/>
      <c r="P677" s="275"/>
      <c r="Q677" s="275"/>
      <c r="R677" s="275"/>
      <c r="S677" s="275"/>
      <c r="T677" s="276"/>
      <c r="U677" s="16"/>
      <c r="V677" s="16"/>
      <c r="W677" s="16"/>
      <c r="X677" s="16"/>
      <c r="Y677" s="16"/>
      <c r="Z677" s="16"/>
      <c r="AA677" s="16"/>
      <c r="AB677" s="16"/>
      <c r="AC677" s="16"/>
      <c r="AD677" s="16"/>
      <c r="AE677" s="16"/>
      <c r="AT677" s="277" t="s">
        <v>154</v>
      </c>
      <c r="AU677" s="277" t="s">
        <v>84</v>
      </c>
      <c r="AV677" s="16" t="s">
        <v>164</v>
      </c>
      <c r="AW677" s="16" t="s">
        <v>33</v>
      </c>
      <c r="AX677" s="16" t="s">
        <v>74</v>
      </c>
      <c r="AY677" s="277" t="s">
        <v>143</v>
      </c>
    </row>
    <row r="678" s="15" customFormat="1">
      <c r="A678" s="15"/>
      <c r="B678" s="247"/>
      <c r="C678" s="248"/>
      <c r="D678" s="226" t="s">
        <v>154</v>
      </c>
      <c r="E678" s="249" t="s">
        <v>19</v>
      </c>
      <c r="F678" s="250" t="s">
        <v>694</v>
      </c>
      <c r="G678" s="248"/>
      <c r="H678" s="249" t="s">
        <v>19</v>
      </c>
      <c r="I678" s="251"/>
      <c r="J678" s="248"/>
      <c r="K678" s="248"/>
      <c r="L678" s="252"/>
      <c r="M678" s="253"/>
      <c r="N678" s="254"/>
      <c r="O678" s="254"/>
      <c r="P678" s="254"/>
      <c r="Q678" s="254"/>
      <c r="R678" s="254"/>
      <c r="S678" s="254"/>
      <c r="T678" s="255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T678" s="256" t="s">
        <v>154</v>
      </c>
      <c r="AU678" s="256" t="s">
        <v>84</v>
      </c>
      <c r="AV678" s="15" t="s">
        <v>82</v>
      </c>
      <c r="AW678" s="15" t="s">
        <v>33</v>
      </c>
      <c r="AX678" s="15" t="s">
        <v>74</v>
      </c>
      <c r="AY678" s="256" t="s">
        <v>143</v>
      </c>
    </row>
    <row r="679" s="15" customFormat="1">
      <c r="A679" s="15"/>
      <c r="B679" s="247"/>
      <c r="C679" s="248"/>
      <c r="D679" s="226" t="s">
        <v>154</v>
      </c>
      <c r="E679" s="249" t="s">
        <v>19</v>
      </c>
      <c r="F679" s="250" t="s">
        <v>695</v>
      </c>
      <c r="G679" s="248"/>
      <c r="H679" s="249" t="s">
        <v>19</v>
      </c>
      <c r="I679" s="251"/>
      <c r="J679" s="248"/>
      <c r="K679" s="248"/>
      <c r="L679" s="252"/>
      <c r="M679" s="253"/>
      <c r="N679" s="254"/>
      <c r="O679" s="254"/>
      <c r="P679" s="254"/>
      <c r="Q679" s="254"/>
      <c r="R679" s="254"/>
      <c r="S679" s="254"/>
      <c r="T679" s="255"/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15"/>
      <c r="AT679" s="256" t="s">
        <v>154</v>
      </c>
      <c r="AU679" s="256" t="s">
        <v>84</v>
      </c>
      <c r="AV679" s="15" t="s">
        <v>82</v>
      </c>
      <c r="AW679" s="15" t="s">
        <v>33</v>
      </c>
      <c r="AX679" s="15" t="s">
        <v>74</v>
      </c>
      <c r="AY679" s="256" t="s">
        <v>143</v>
      </c>
    </row>
    <row r="680" s="13" customFormat="1">
      <c r="A680" s="13"/>
      <c r="B680" s="224"/>
      <c r="C680" s="225"/>
      <c r="D680" s="226" t="s">
        <v>154</v>
      </c>
      <c r="E680" s="227" t="s">
        <v>19</v>
      </c>
      <c r="F680" s="228" t="s">
        <v>696</v>
      </c>
      <c r="G680" s="225"/>
      <c r="H680" s="229">
        <v>7.4800000000000004</v>
      </c>
      <c r="I680" s="230"/>
      <c r="J680" s="225"/>
      <c r="K680" s="225"/>
      <c r="L680" s="231"/>
      <c r="M680" s="232"/>
      <c r="N680" s="233"/>
      <c r="O680" s="233"/>
      <c r="P680" s="233"/>
      <c r="Q680" s="233"/>
      <c r="R680" s="233"/>
      <c r="S680" s="233"/>
      <c r="T680" s="234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5" t="s">
        <v>154</v>
      </c>
      <c r="AU680" s="235" t="s">
        <v>84</v>
      </c>
      <c r="AV680" s="13" t="s">
        <v>84</v>
      </c>
      <c r="AW680" s="13" t="s">
        <v>33</v>
      </c>
      <c r="AX680" s="13" t="s">
        <v>74</v>
      </c>
      <c r="AY680" s="235" t="s">
        <v>143</v>
      </c>
    </row>
    <row r="681" s="16" customFormat="1">
      <c r="A681" s="16"/>
      <c r="B681" s="267"/>
      <c r="C681" s="268"/>
      <c r="D681" s="226" t="s">
        <v>154</v>
      </c>
      <c r="E681" s="269" t="s">
        <v>19</v>
      </c>
      <c r="F681" s="270" t="s">
        <v>419</v>
      </c>
      <c r="G681" s="268"/>
      <c r="H681" s="271">
        <v>7.4800000000000004</v>
      </c>
      <c r="I681" s="272"/>
      <c r="J681" s="268"/>
      <c r="K681" s="268"/>
      <c r="L681" s="273"/>
      <c r="M681" s="274"/>
      <c r="N681" s="275"/>
      <c r="O681" s="275"/>
      <c r="P681" s="275"/>
      <c r="Q681" s="275"/>
      <c r="R681" s="275"/>
      <c r="S681" s="275"/>
      <c r="T681" s="276"/>
      <c r="U681" s="16"/>
      <c r="V681" s="16"/>
      <c r="W681" s="16"/>
      <c r="X681" s="16"/>
      <c r="Y681" s="16"/>
      <c r="Z681" s="16"/>
      <c r="AA681" s="16"/>
      <c r="AB681" s="16"/>
      <c r="AC681" s="16"/>
      <c r="AD681" s="16"/>
      <c r="AE681" s="16"/>
      <c r="AT681" s="277" t="s">
        <v>154</v>
      </c>
      <c r="AU681" s="277" t="s">
        <v>84</v>
      </c>
      <c r="AV681" s="16" t="s">
        <v>164</v>
      </c>
      <c r="AW681" s="16" t="s">
        <v>33</v>
      </c>
      <c r="AX681" s="16" t="s">
        <v>74</v>
      </c>
      <c r="AY681" s="277" t="s">
        <v>143</v>
      </c>
    </row>
    <row r="682" s="15" customFormat="1">
      <c r="A682" s="15"/>
      <c r="B682" s="247"/>
      <c r="C682" s="248"/>
      <c r="D682" s="226" t="s">
        <v>154</v>
      </c>
      <c r="E682" s="249" t="s">
        <v>19</v>
      </c>
      <c r="F682" s="250" t="s">
        <v>711</v>
      </c>
      <c r="G682" s="248"/>
      <c r="H682" s="249" t="s">
        <v>19</v>
      </c>
      <c r="I682" s="251"/>
      <c r="J682" s="248"/>
      <c r="K682" s="248"/>
      <c r="L682" s="252"/>
      <c r="M682" s="253"/>
      <c r="N682" s="254"/>
      <c r="O682" s="254"/>
      <c r="P682" s="254"/>
      <c r="Q682" s="254"/>
      <c r="R682" s="254"/>
      <c r="S682" s="254"/>
      <c r="T682" s="255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56" t="s">
        <v>154</v>
      </c>
      <c r="AU682" s="256" t="s">
        <v>84</v>
      </c>
      <c r="AV682" s="15" t="s">
        <v>82</v>
      </c>
      <c r="AW682" s="15" t="s">
        <v>33</v>
      </c>
      <c r="AX682" s="15" t="s">
        <v>74</v>
      </c>
      <c r="AY682" s="256" t="s">
        <v>143</v>
      </c>
    </row>
    <row r="683" s="13" customFormat="1">
      <c r="A683" s="13"/>
      <c r="B683" s="224"/>
      <c r="C683" s="225"/>
      <c r="D683" s="226" t="s">
        <v>154</v>
      </c>
      <c r="E683" s="227" t="s">
        <v>19</v>
      </c>
      <c r="F683" s="228" t="s">
        <v>712</v>
      </c>
      <c r="G683" s="225"/>
      <c r="H683" s="229">
        <v>67.219999999999999</v>
      </c>
      <c r="I683" s="230"/>
      <c r="J683" s="225"/>
      <c r="K683" s="225"/>
      <c r="L683" s="231"/>
      <c r="M683" s="232"/>
      <c r="N683" s="233"/>
      <c r="O683" s="233"/>
      <c r="P683" s="233"/>
      <c r="Q683" s="233"/>
      <c r="R683" s="233"/>
      <c r="S683" s="233"/>
      <c r="T683" s="234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5" t="s">
        <v>154</v>
      </c>
      <c r="AU683" s="235" t="s">
        <v>84</v>
      </c>
      <c r="AV683" s="13" t="s">
        <v>84</v>
      </c>
      <c r="AW683" s="13" t="s">
        <v>33</v>
      </c>
      <c r="AX683" s="13" t="s">
        <v>74</v>
      </c>
      <c r="AY683" s="235" t="s">
        <v>143</v>
      </c>
    </row>
    <row r="684" s="16" customFormat="1">
      <c r="A684" s="16"/>
      <c r="B684" s="267"/>
      <c r="C684" s="268"/>
      <c r="D684" s="226" t="s">
        <v>154</v>
      </c>
      <c r="E684" s="269" t="s">
        <v>19</v>
      </c>
      <c r="F684" s="270" t="s">
        <v>419</v>
      </c>
      <c r="G684" s="268"/>
      <c r="H684" s="271">
        <v>67.219999999999999</v>
      </c>
      <c r="I684" s="272"/>
      <c r="J684" s="268"/>
      <c r="K684" s="268"/>
      <c r="L684" s="273"/>
      <c r="M684" s="274"/>
      <c r="N684" s="275"/>
      <c r="O684" s="275"/>
      <c r="P684" s="275"/>
      <c r="Q684" s="275"/>
      <c r="R684" s="275"/>
      <c r="S684" s="275"/>
      <c r="T684" s="276"/>
      <c r="U684" s="16"/>
      <c r="V684" s="16"/>
      <c r="W684" s="16"/>
      <c r="X684" s="16"/>
      <c r="Y684" s="16"/>
      <c r="Z684" s="16"/>
      <c r="AA684" s="16"/>
      <c r="AB684" s="16"/>
      <c r="AC684" s="16"/>
      <c r="AD684" s="16"/>
      <c r="AE684" s="16"/>
      <c r="AT684" s="277" t="s">
        <v>154</v>
      </c>
      <c r="AU684" s="277" t="s">
        <v>84</v>
      </c>
      <c r="AV684" s="16" t="s">
        <v>164</v>
      </c>
      <c r="AW684" s="16" t="s">
        <v>33</v>
      </c>
      <c r="AX684" s="16" t="s">
        <v>74</v>
      </c>
      <c r="AY684" s="277" t="s">
        <v>143</v>
      </c>
    </row>
    <row r="685" s="14" customFormat="1">
      <c r="A685" s="14"/>
      <c r="B685" s="236"/>
      <c r="C685" s="237"/>
      <c r="D685" s="226" t="s">
        <v>154</v>
      </c>
      <c r="E685" s="238" t="s">
        <v>19</v>
      </c>
      <c r="F685" s="239" t="s">
        <v>156</v>
      </c>
      <c r="G685" s="237"/>
      <c r="H685" s="240">
        <v>690.97000000000014</v>
      </c>
      <c r="I685" s="241"/>
      <c r="J685" s="237"/>
      <c r="K685" s="237"/>
      <c r="L685" s="242"/>
      <c r="M685" s="243"/>
      <c r="N685" s="244"/>
      <c r="O685" s="244"/>
      <c r="P685" s="244"/>
      <c r="Q685" s="244"/>
      <c r="R685" s="244"/>
      <c r="S685" s="244"/>
      <c r="T685" s="245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46" t="s">
        <v>154</v>
      </c>
      <c r="AU685" s="246" t="s">
        <v>84</v>
      </c>
      <c r="AV685" s="14" t="s">
        <v>150</v>
      </c>
      <c r="AW685" s="14" t="s">
        <v>33</v>
      </c>
      <c r="AX685" s="14" t="s">
        <v>82</v>
      </c>
      <c r="AY685" s="246" t="s">
        <v>143</v>
      </c>
    </row>
    <row r="686" s="2" customFormat="1" ht="24.15" customHeight="1">
      <c r="A686" s="40"/>
      <c r="B686" s="41"/>
      <c r="C686" s="206" t="s">
        <v>1040</v>
      </c>
      <c r="D686" s="206" t="s">
        <v>145</v>
      </c>
      <c r="E686" s="207" t="s">
        <v>1041</v>
      </c>
      <c r="F686" s="208" t="s">
        <v>1042</v>
      </c>
      <c r="G686" s="209" t="s">
        <v>217</v>
      </c>
      <c r="H686" s="210">
        <v>585.63999999999999</v>
      </c>
      <c r="I686" s="211"/>
      <c r="J686" s="212">
        <f>ROUND(I686*H686,2)</f>
        <v>0</v>
      </c>
      <c r="K686" s="208" t="s">
        <v>167</v>
      </c>
      <c r="L686" s="46"/>
      <c r="M686" s="213" t="s">
        <v>19</v>
      </c>
      <c r="N686" s="214" t="s">
        <v>45</v>
      </c>
      <c r="O686" s="86"/>
      <c r="P686" s="215">
        <f>O686*H686</f>
        <v>0</v>
      </c>
      <c r="Q686" s="215">
        <v>0.015709999999999998</v>
      </c>
      <c r="R686" s="215">
        <f>Q686*H686</f>
        <v>9.2004043999999983</v>
      </c>
      <c r="S686" s="215">
        <v>0</v>
      </c>
      <c r="T686" s="216">
        <f>S686*H686</f>
        <v>0</v>
      </c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R686" s="217" t="s">
        <v>237</v>
      </c>
      <c r="AT686" s="217" t="s">
        <v>145</v>
      </c>
      <c r="AU686" s="217" t="s">
        <v>84</v>
      </c>
      <c r="AY686" s="19" t="s">
        <v>143</v>
      </c>
      <c r="BE686" s="218">
        <f>IF(N686="základní",J686,0)</f>
        <v>0</v>
      </c>
      <c r="BF686" s="218">
        <f>IF(N686="snížená",J686,0)</f>
        <v>0</v>
      </c>
      <c r="BG686" s="218">
        <f>IF(N686="zákl. přenesená",J686,0)</f>
        <v>0</v>
      </c>
      <c r="BH686" s="218">
        <f>IF(N686="sníž. přenesená",J686,0)</f>
        <v>0</v>
      </c>
      <c r="BI686" s="218">
        <f>IF(N686="nulová",J686,0)</f>
        <v>0</v>
      </c>
      <c r="BJ686" s="19" t="s">
        <v>82</v>
      </c>
      <c r="BK686" s="218">
        <f>ROUND(I686*H686,2)</f>
        <v>0</v>
      </c>
      <c r="BL686" s="19" t="s">
        <v>237</v>
      </c>
      <c r="BM686" s="217" t="s">
        <v>1043</v>
      </c>
    </row>
    <row r="687" s="2" customFormat="1">
      <c r="A687" s="40"/>
      <c r="B687" s="41"/>
      <c r="C687" s="42"/>
      <c r="D687" s="219" t="s">
        <v>152</v>
      </c>
      <c r="E687" s="42"/>
      <c r="F687" s="220" t="s">
        <v>1044</v>
      </c>
      <c r="G687" s="42"/>
      <c r="H687" s="42"/>
      <c r="I687" s="221"/>
      <c r="J687" s="42"/>
      <c r="K687" s="42"/>
      <c r="L687" s="46"/>
      <c r="M687" s="222"/>
      <c r="N687" s="223"/>
      <c r="O687" s="86"/>
      <c r="P687" s="86"/>
      <c r="Q687" s="86"/>
      <c r="R687" s="86"/>
      <c r="S687" s="86"/>
      <c r="T687" s="87"/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T687" s="19" t="s">
        <v>152</v>
      </c>
      <c r="AU687" s="19" t="s">
        <v>84</v>
      </c>
    </row>
    <row r="688" s="15" customFormat="1">
      <c r="A688" s="15"/>
      <c r="B688" s="247"/>
      <c r="C688" s="248"/>
      <c r="D688" s="226" t="s">
        <v>154</v>
      </c>
      <c r="E688" s="249" t="s">
        <v>19</v>
      </c>
      <c r="F688" s="250" t="s">
        <v>689</v>
      </c>
      <c r="G688" s="248"/>
      <c r="H688" s="249" t="s">
        <v>19</v>
      </c>
      <c r="I688" s="251"/>
      <c r="J688" s="248"/>
      <c r="K688" s="248"/>
      <c r="L688" s="252"/>
      <c r="M688" s="253"/>
      <c r="N688" s="254"/>
      <c r="O688" s="254"/>
      <c r="P688" s="254"/>
      <c r="Q688" s="254"/>
      <c r="R688" s="254"/>
      <c r="S688" s="254"/>
      <c r="T688" s="255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T688" s="256" t="s">
        <v>154</v>
      </c>
      <c r="AU688" s="256" t="s">
        <v>84</v>
      </c>
      <c r="AV688" s="15" t="s">
        <v>82</v>
      </c>
      <c r="AW688" s="15" t="s">
        <v>33</v>
      </c>
      <c r="AX688" s="15" t="s">
        <v>74</v>
      </c>
      <c r="AY688" s="256" t="s">
        <v>143</v>
      </c>
    </row>
    <row r="689" s="15" customFormat="1">
      <c r="A689" s="15"/>
      <c r="B689" s="247"/>
      <c r="C689" s="248"/>
      <c r="D689" s="226" t="s">
        <v>154</v>
      </c>
      <c r="E689" s="249" t="s">
        <v>19</v>
      </c>
      <c r="F689" s="250" t="s">
        <v>690</v>
      </c>
      <c r="G689" s="248"/>
      <c r="H689" s="249" t="s">
        <v>19</v>
      </c>
      <c r="I689" s="251"/>
      <c r="J689" s="248"/>
      <c r="K689" s="248"/>
      <c r="L689" s="252"/>
      <c r="M689" s="253"/>
      <c r="N689" s="254"/>
      <c r="O689" s="254"/>
      <c r="P689" s="254"/>
      <c r="Q689" s="254"/>
      <c r="R689" s="254"/>
      <c r="S689" s="254"/>
      <c r="T689" s="255"/>
      <c r="U689" s="15"/>
      <c r="V689" s="15"/>
      <c r="W689" s="15"/>
      <c r="X689" s="15"/>
      <c r="Y689" s="15"/>
      <c r="Z689" s="15"/>
      <c r="AA689" s="15"/>
      <c r="AB689" s="15"/>
      <c r="AC689" s="15"/>
      <c r="AD689" s="15"/>
      <c r="AE689" s="15"/>
      <c r="AT689" s="256" t="s">
        <v>154</v>
      </c>
      <c r="AU689" s="256" t="s">
        <v>84</v>
      </c>
      <c r="AV689" s="15" t="s">
        <v>82</v>
      </c>
      <c r="AW689" s="15" t="s">
        <v>33</v>
      </c>
      <c r="AX689" s="15" t="s">
        <v>74</v>
      </c>
      <c r="AY689" s="256" t="s">
        <v>143</v>
      </c>
    </row>
    <row r="690" s="13" customFormat="1">
      <c r="A690" s="13"/>
      <c r="B690" s="224"/>
      <c r="C690" s="225"/>
      <c r="D690" s="226" t="s">
        <v>154</v>
      </c>
      <c r="E690" s="227" t="s">
        <v>19</v>
      </c>
      <c r="F690" s="228" t="s">
        <v>691</v>
      </c>
      <c r="G690" s="225"/>
      <c r="H690" s="229">
        <v>36.32</v>
      </c>
      <c r="I690" s="230"/>
      <c r="J690" s="225"/>
      <c r="K690" s="225"/>
      <c r="L690" s="231"/>
      <c r="M690" s="232"/>
      <c r="N690" s="233"/>
      <c r="O690" s="233"/>
      <c r="P690" s="233"/>
      <c r="Q690" s="233"/>
      <c r="R690" s="233"/>
      <c r="S690" s="233"/>
      <c r="T690" s="234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5" t="s">
        <v>154</v>
      </c>
      <c r="AU690" s="235" t="s">
        <v>84</v>
      </c>
      <c r="AV690" s="13" t="s">
        <v>84</v>
      </c>
      <c r="AW690" s="13" t="s">
        <v>33</v>
      </c>
      <c r="AX690" s="13" t="s">
        <v>74</v>
      </c>
      <c r="AY690" s="235" t="s">
        <v>143</v>
      </c>
    </row>
    <row r="691" s="15" customFormat="1">
      <c r="A691" s="15"/>
      <c r="B691" s="247"/>
      <c r="C691" s="248"/>
      <c r="D691" s="226" t="s">
        <v>154</v>
      </c>
      <c r="E691" s="249" t="s">
        <v>19</v>
      </c>
      <c r="F691" s="250" t="s">
        <v>692</v>
      </c>
      <c r="G691" s="248"/>
      <c r="H691" s="249" t="s">
        <v>19</v>
      </c>
      <c r="I691" s="251"/>
      <c r="J691" s="248"/>
      <c r="K691" s="248"/>
      <c r="L691" s="252"/>
      <c r="M691" s="253"/>
      <c r="N691" s="254"/>
      <c r="O691" s="254"/>
      <c r="P691" s="254"/>
      <c r="Q691" s="254"/>
      <c r="R691" s="254"/>
      <c r="S691" s="254"/>
      <c r="T691" s="255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T691" s="256" t="s">
        <v>154</v>
      </c>
      <c r="AU691" s="256" t="s">
        <v>84</v>
      </c>
      <c r="AV691" s="15" t="s">
        <v>82</v>
      </c>
      <c r="AW691" s="15" t="s">
        <v>33</v>
      </c>
      <c r="AX691" s="15" t="s">
        <v>74</v>
      </c>
      <c r="AY691" s="256" t="s">
        <v>143</v>
      </c>
    </row>
    <row r="692" s="13" customFormat="1">
      <c r="A692" s="13"/>
      <c r="B692" s="224"/>
      <c r="C692" s="225"/>
      <c r="D692" s="226" t="s">
        <v>154</v>
      </c>
      <c r="E692" s="227" t="s">
        <v>19</v>
      </c>
      <c r="F692" s="228" t="s">
        <v>693</v>
      </c>
      <c r="G692" s="225"/>
      <c r="H692" s="229">
        <v>541.84000000000003</v>
      </c>
      <c r="I692" s="230"/>
      <c r="J692" s="225"/>
      <c r="K692" s="225"/>
      <c r="L692" s="231"/>
      <c r="M692" s="232"/>
      <c r="N692" s="233"/>
      <c r="O692" s="233"/>
      <c r="P692" s="233"/>
      <c r="Q692" s="233"/>
      <c r="R692" s="233"/>
      <c r="S692" s="233"/>
      <c r="T692" s="234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35" t="s">
        <v>154</v>
      </c>
      <c r="AU692" s="235" t="s">
        <v>84</v>
      </c>
      <c r="AV692" s="13" t="s">
        <v>84</v>
      </c>
      <c r="AW692" s="13" t="s">
        <v>33</v>
      </c>
      <c r="AX692" s="13" t="s">
        <v>74</v>
      </c>
      <c r="AY692" s="235" t="s">
        <v>143</v>
      </c>
    </row>
    <row r="693" s="16" customFormat="1">
      <c r="A693" s="16"/>
      <c r="B693" s="267"/>
      <c r="C693" s="268"/>
      <c r="D693" s="226" t="s">
        <v>154</v>
      </c>
      <c r="E693" s="269" t="s">
        <v>19</v>
      </c>
      <c r="F693" s="270" t="s">
        <v>419</v>
      </c>
      <c r="G693" s="268"/>
      <c r="H693" s="271">
        <v>578.16000000000008</v>
      </c>
      <c r="I693" s="272"/>
      <c r="J693" s="268"/>
      <c r="K693" s="268"/>
      <c r="L693" s="273"/>
      <c r="M693" s="274"/>
      <c r="N693" s="275"/>
      <c r="O693" s="275"/>
      <c r="P693" s="275"/>
      <c r="Q693" s="275"/>
      <c r="R693" s="275"/>
      <c r="S693" s="275"/>
      <c r="T693" s="276"/>
      <c r="U693" s="16"/>
      <c r="V693" s="16"/>
      <c r="W693" s="16"/>
      <c r="X693" s="16"/>
      <c r="Y693" s="16"/>
      <c r="Z693" s="16"/>
      <c r="AA693" s="16"/>
      <c r="AB693" s="16"/>
      <c r="AC693" s="16"/>
      <c r="AD693" s="16"/>
      <c r="AE693" s="16"/>
      <c r="AT693" s="277" t="s">
        <v>154</v>
      </c>
      <c r="AU693" s="277" t="s">
        <v>84</v>
      </c>
      <c r="AV693" s="16" t="s">
        <v>164</v>
      </c>
      <c r="AW693" s="16" t="s">
        <v>33</v>
      </c>
      <c r="AX693" s="16" t="s">
        <v>74</v>
      </c>
      <c r="AY693" s="277" t="s">
        <v>143</v>
      </c>
    </row>
    <row r="694" s="15" customFormat="1">
      <c r="A694" s="15"/>
      <c r="B694" s="247"/>
      <c r="C694" s="248"/>
      <c r="D694" s="226" t="s">
        <v>154</v>
      </c>
      <c r="E694" s="249" t="s">
        <v>19</v>
      </c>
      <c r="F694" s="250" t="s">
        <v>694</v>
      </c>
      <c r="G694" s="248"/>
      <c r="H694" s="249" t="s">
        <v>19</v>
      </c>
      <c r="I694" s="251"/>
      <c r="J694" s="248"/>
      <c r="K694" s="248"/>
      <c r="L694" s="252"/>
      <c r="M694" s="253"/>
      <c r="N694" s="254"/>
      <c r="O694" s="254"/>
      <c r="P694" s="254"/>
      <c r="Q694" s="254"/>
      <c r="R694" s="254"/>
      <c r="S694" s="254"/>
      <c r="T694" s="255"/>
      <c r="U694" s="15"/>
      <c r="V694" s="15"/>
      <c r="W694" s="15"/>
      <c r="X694" s="15"/>
      <c r="Y694" s="15"/>
      <c r="Z694" s="15"/>
      <c r="AA694" s="15"/>
      <c r="AB694" s="15"/>
      <c r="AC694" s="15"/>
      <c r="AD694" s="15"/>
      <c r="AE694" s="15"/>
      <c r="AT694" s="256" t="s">
        <v>154</v>
      </c>
      <c r="AU694" s="256" t="s">
        <v>84</v>
      </c>
      <c r="AV694" s="15" t="s">
        <v>82</v>
      </c>
      <c r="AW694" s="15" t="s">
        <v>33</v>
      </c>
      <c r="AX694" s="15" t="s">
        <v>74</v>
      </c>
      <c r="AY694" s="256" t="s">
        <v>143</v>
      </c>
    </row>
    <row r="695" s="15" customFormat="1">
      <c r="A695" s="15"/>
      <c r="B695" s="247"/>
      <c r="C695" s="248"/>
      <c r="D695" s="226" t="s">
        <v>154</v>
      </c>
      <c r="E695" s="249" t="s">
        <v>19</v>
      </c>
      <c r="F695" s="250" t="s">
        <v>695</v>
      </c>
      <c r="G695" s="248"/>
      <c r="H695" s="249" t="s">
        <v>19</v>
      </c>
      <c r="I695" s="251"/>
      <c r="J695" s="248"/>
      <c r="K695" s="248"/>
      <c r="L695" s="252"/>
      <c r="M695" s="253"/>
      <c r="N695" s="254"/>
      <c r="O695" s="254"/>
      <c r="P695" s="254"/>
      <c r="Q695" s="254"/>
      <c r="R695" s="254"/>
      <c r="S695" s="254"/>
      <c r="T695" s="255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15"/>
      <c r="AT695" s="256" t="s">
        <v>154</v>
      </c>
      <c r="AU695" s="256" t="s">
        <v>84</v>
      </c>
      <c r="AV695" s="15" t="s">
        <v>82</v>
      </c>
      <c r="AW695" s="15" t="s">
        <v>33</v>
      </c>
      <c r="AX695" s="15" t="s">
        <v>74</v>
      </c>
      <c r="AY695" s="256" t="s">
        <v>143</v>
      </c>
    </row>
    <row r="696" s="13" customFormat="1">
      <c r="A696" s="13"/>
      <c r="B696" s="224"/>
      <c r="C696" s="225"/>
      <c r="D696" s="226" t="s">
        <v>154</v>
      </c>
      <c r="E696" s="227" t="s">
        <v>19</v>
      </c>
      <c r="F696" s="228" t="s">
        <v>696</v>
      </c>
      <c r="G696" s="225"/>
      <c r="H696" s="229">
        <v>7.4800000000000004</v>
      </c>
      <c r="I696" s="230"/>
      <c r="J696" s="225"/>
      <c r="K696" s="225"/>
      <c r="L696" s="231"/>
      <c r="M696" s="232"/>
      <c r="N696" s="233"/>
      <c r="O696" s="233"/>
      <c r="P696" s="233"/>
      <c r="Q696" s="233"/>
      <c r="R696" s="233"/>
      <c r="S696" s="233"/>
      <c r="T696" s="234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5" t="s">
        <v>154</v>
      </c>
      <c r="AU696" s="235" t="s">
        <v>84</v>
      </c>
      <c r="AV696" s="13" t="s">
        <v>84</v>
      </c>
      <c r="AW696" s="13" t="s">
        <v>33</v>
      </c>
      <c r="AX696" s="13" t="s">
        <v>74</v>
      </c>
      <c r="AY696" s="235" t="s">
        <v>143</v>
      </c>
    </row>
    <row r="697" s="16" customFormat="1">
      <c r="A697" s="16"/>
      <c r="B697" s="267"/>
      <c r="C697" s="268"/>
      <c r="D697" s="226" t="s">
        <v>154</v>
      </c>
      <c r="E697" s="269" t="s">
        <v>19</v>
      </c>
      <c r="F697" s="270" t="s">
        <v>419</v>
      </c>
      <c r="G697" s="268"/>
      <c r="H697" s="271">
        <v>7.4800000000000004</v>
      </c>
      <c r="I697" s="272"/>
      <c r="J697" s="268"/>
      <c r="K697" s="268"/>
      <c r="L697" s="273"/>
      <c r="M697" s="274"/>
      <c r="N697" s="275"/>
      <c r="O697" s="275"/>
      <c r="P697" s="275"/>
      <c r="Q697" s="275"/>
      <c r="R697" s="275"/>
      <c r="S697" s="275"/>
      <c r="T697" s="276"/>
      <c r="U697" s="16"/>
      <c r="V697" s="16"/>
      <c r="W697" s="16"/>
      <c r="X697" s="16"/>
      <c r="Y697" s="16"/>
      <c r="Z697" s="16"/>
      <c r="AA697" s="16"/>
      <c r="AB697" s="16"/>
      <c r="AC697" s="16"/>
      <c r="AD697" s="16"/>
      <c r="AE697" s="16"/>
      <c r="AT697" s="277" t="s">
        <v>154</v>
      </c>
      <c r="AU697" s="277" t="s">
        <v>84</v>
      </c>
      <c r="AV697" s="16" t="s">
        <v>164</v>
      </c>
      <c r="AW697" s="16" t="s">
        <v>33</v>
      </c>
      <c r="AX697" s="16" t="s">
        <v>74</v>
      </c>
      <c r="AY697" s="277" t="s">
        <v>143</v>
      </c>
    </row>
    <row r="698" s="14" customFormat="1">
      <c r="A698" s="14"/>
      <c r="B698" s="236"/>
      <c r="C698" s="237"/>
      <c r="D698" s="226" t="s">
        <v>154</v>
      </c>
      <c r="E698" s="238" t="s">
        <v>19</v>
      </c>
      <c r="F698" s="239" t="s">
        <v>156</v>
      </c>
      <c r="G698" s="237"/>
      <c r="H698" s="240">
        <v>585.6400000000001</v>
      </c>
      <c r="I698" s="241"/>
      <c r="J698" s="237"/>
      <c r="K698" s="237"/>
      <c r="L698" s="242"/>
      <c r="M698" s="243"/>
      <c r="N698" s="244"/>
      <c r="O698" s="244"/>
      <c r="P698" s="244"/>
      <c r="Q698" s="244"/>
      <c r="R698" s="244"/>
      <c r="S698" s="244"/>
      <c r="T698" s="245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6" t="s">
        <v>154</v>
      </c>
      <c r="AU698" s="246" t="s">
        <v>84</v>
      </c>
      <c r="AV698" s="14" t="s">
        <v>150</v>
      </c>
      <c r="AW698" s="14" t="s">
        <v>33</v>
      </c>
      <c r="AX698" s="14" t="s">
        <v>82</v>
      </c>
      <c r="AY698" s="246" t="s">
        <v>143</v>
      </c>
    </row>
    <row r="699" s="2" customFormat="1" ht="16.5" customHeight="1">
      <c r="A699" s="40"/>
      <c r="B699" s="41"/>
      <c r="C699" s="206" t="s">
        <v>1045</v>
      </c>
      <c r="D699" s="206" t="s">
        <v>145</v>
      </c>
      <c r="E699" s="207" t="s">
        <v>1046</v>
      </c>
      <c r="F699" s="208" t="s">
        <v>1047</v>
      </c>
      <c r="G699" s="209" t="s">
        <v>217</v>
      </c>
      <c r="H699" s="210">
        <v>690.97000000000003</v>
      </c>
      <c r="I699" s="211"/>
      <c r="J699" s="212">
        <f>ROUND(I699*H699,2)</f>
        <v>0</v>
      </c>
      <c r="K699" s="208" t="s">
        <v>167</v>
      </c>
      <c r="L699" s="46"/>
      <c r="M699" s="213" t="s">
        <v>19</v>
      </c>
      <c r="N699" s="214" t="s">
        <v>45</v>
      </c>
      <c r="O699" s="86"/>
      <c r="P699" s="215">
        <f>O699*H699</f>
        <v>0</v>
      </c>
      <c r="Q699" s="215">
        <v>0.00018000000000000001</v>
      </c>
      <c r="R699" s="215">
        <f>Q699*H699</f>
        <v>0.12437460000000002</v>
      </c>
      <c r="S699" s="215">
        <v>0</v>
      </c>
      <c r="T699" s="216">
        <f>S699*H699</f>
        <v>0</v>
      </c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R699" s="217" t="s">
        <v>237</v>
      </c>
      <c r="AT699" s="217" t="s">
        <v>145</v>
      </c>
      <c r="AU699" s="217" t="s">
        <v>84</v>
      </c>
      <c r="AY699" s="19" t="s">
        <v>143</v>
      </c>
      <c r="BE699" s="218">
        <f>IF(N699="základní",J699,0)</f>
        <v>0</v>
      </c>
      <c r="BF699" s="218">
        <f>IF(N699="snížená",J699,0)</f>
        <v>0</v>
      </c>
      <c r="BG699" s="218">
        <f>IF(N699="zákl. přenesená",J699,0)</f>
        <v>0</v>
      </c>
      <c r="BH699" s="218">
        <f>IF(N699="sníž. přenesená",J699,0)</f>
        <v>0</v>
      </c>
      <c r="BI699" s="218">
        <f>IF(N699="nulová",J699,0)</f>
        <v>0</v>
      </c>
      <c r="BJ699" s="19" t="s">
        <v>82</v>
      </c>
      <c r="BK699" s="218">
        <f>ROUND(I699*H699,2)</f>
        <v>0</v>
      </c>
      <c r="BL699" s="19" t="s">
        <v>237</v>
      </c>
      <c r="BM699" s="217" t="s">
        <v>1048</v>
      </c>
    </row>
    <row r="700" s="2" customFormat="1">
      <c r="A700" s="40"/>
      <c r="B700" s="41"/>
      <c r="C700" s="42"/>
      <c r="D700" s="219" t="s">
        <v>152</v>
      </c>
      <c r="E700" s="42"/>
      <c r="F700" s="220" t="s">
        <v>1049</v>
      </c>
      <c r="G700" s="42"/>
      <c r="H700" s="42"/>
      <c r="I700" s="221"/>
      <c r="J700" s="42"/>
      <c r="K700" s="42"/>
      <c r="L700" s="46"/>
      <c r="M700" s="222"/>
      <c r="N700" s="223"/>
      <c r="O700" s="86"/>
      <c r="P700" s="86"/>
      <c r="Q700" s="86"/>
      <c r="R700" s="86"/>
      <c r="S700" s="86"/>
      <c r="T700" s="87"/>
      <c r="U700" s="40"/>
      <c r="V700" s="40"/>
      <c r="W700" s="40"/>
      <c r="X700" s="40"/>
      <c r="Y700" s="40"/>
      <c r="Z700" s="40"/>
      <c r="AA700" s="40"/>
      <c r="AB700" s="40"/>
      <c r="AC700" s="40"/>
      <c r="AD700" s="40"/>
      <c r="AE700" s="40"/>
      <c r="AT700" s="19" t="s">
        <v>152</v>
      </c>
      <c r="AU700" s="19" t="s">
        <v>84</v>
      </c>
    </row>
    <row r="701" s="2" customFormat="1" ht="21.75" customHeight="1">
      <c r="A701" s="40"/>
      <c r="B701" s="41"/>
      <c r="C701" s="206" t="s">
        <v>1050</v>
      </c>
      <c r="D701" s="206" t="s">
        <v>145</v>
      </c>
      <c r="E701" s="207" t="s">
        <v>1051</v>
      </c>
      <c r="F701" s="208" t="s">
        <v>1052</v>
      </c>
      <c r="G701" s="209" t="s">
        <v>217</v>
      </c>
      <c r="H701" s="210">
        <v>1209.9200000000001</v>
      </c>
      <c r="I701" s="211"/>
      <c r="J701" s="212">
        <f>ROUND(I701*H701,2)</f>
        <v>0</v>
      </c>
      <c r="K701" s="208" t="s">
        <v>167</v>
      </c>
      <c r="L701" s="46"/>
      <c r="M701" s="213" t="s">
        <v>19</v>
      </c>
      <c r="N701" s="214" t="s">
        <v>45</v>
      </c>
      <c r="O701" s="86"/>
      <c r="P701" s="215">
        <f>O701*H701</f>
        <v>0</v>
      </c>
      <c r="Q701" s="215">
        <v>0</v>
      </c>
      <c r="R701" s="215">
        <f>Q701*H701</f>
        <v>0</v>
      </c>
      <c r="S701" s="215">
        <v>0.014</v>
      </c>
      <c r="T701" s="216">
        <f>S701*H701</f>
        <v>16.938880000000001</v>
      </c>
      <c r="U701" s="40"/>
      <c r="V701" s="40"/>
      <c r="W701" s="40"/>
      <c r="X701" s="40"/>
      <c r="Y701" s="40"/>
      <c r="Z701" s="40"/>
      <c r="AA701" s="40"/>
      <c r="AB701" s="40"/>
      <c r="AC701" s="40"/>
      <c r="AD701" s="40"/>
      <c r="AE701" s="40"/>
      <c r="AR701" s="217" t="s">
        <v>237</v>
      </c>
      <c r="AT701" s="217" t="s">
        <v>145</v>
      </c>
      <c r="AU701" s="217" t="s">
        <v>84</v>
      </c>
      <c r="AY701" s="19" t="s">
        <v>143</v>
      </c>
      <c r="BE701" s="218">
        <f>IF(N701="základní",J701,0)</f>
        <v>0</v>
      </c>
      <c r="BF701" s="218">
        <f>IF(N701="snížená",J701,0)</f>
        <v>0</v>
      </c>
      <c r="BG701" s="218">
        <f>IF(N701="zákl. přenesená",J701,0)</f>
        <v>0</v>
      </c>
      <c r="BH701" s="218">
        <f>IF(N701="sníž. přenesená",J701,0)</f>
        <v>0</v>
      </c>
      <c r="BI701" s="218">
        <f>IF(N701="nulová",J701,0)</f>
        <v>0</v>
      </c>
      <c r="BJ701" s="19" t="s">
        <v>82</v>
      </c>
      <c r="BK701" s="218">
        <f>ROUND(I701*H701,2)</f>
        <v>0</v>
      </c>
      <c r="BL701" s="19" t="s">
        <v>237</v>
      </c>
      <c r="BM701" s="217" t="s">
        <v>1053</v>
      </c>
    </row>
    <row r="702" s="2" customFormat="1">
      <c r="A702" s="40"/>
      <c r="B702" s="41"/>
      <c r="C702" s="42"/>
      <c r="D702" s="219" t="s">
        <v>152</v>
      </c>
      <c r="E702" s="42"/>
      <c r="F702" s="220" t="s">
        <v>1054</v>
      </c>
      <c r="G702" s="42"/>
      <c r="H702" s="42"/>
      <c r="I702" s="221"/>
      <c r="J702" s="42"/>
      <c r="K702" s="42"/>
      <c r="L702" s="46"/>
      <c r="M702" s="222"/>
      <c r="N702" s="223"/>
      <c r="O702" s="86"/>
      <c r="P702" s="86"/>
      <c r="Q702" s="86"/>
      <c r="R702" s="86"/>
      <c r="S702" s="86"/>
      <c r="T702" s="87"/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T702" s="19" t="s">
        <v>152</v>
      </c>
      <c r="AU702" s="19" t="s">
        <v>84</v>
      </c>
    </row>
    <row r="703" s="13" customFormat="1">
      <c r="A703" s="13"/>
      <c r="B703" s="224"/>
      <c r="C703" s="225"/>
      <c r="D703" s="226" t="s">
        <v>154</v>
      </c>
      <c r="E703" s="227" t="s">
        <v>19</v>
      </c>
      <c r="F703" s="228" t="s">
        <v>1055</v>
      </c>
      <c r="G703" s="225"/>
      <c r="H703" s="229">
        <v>1209.9200000000001</v>
      </c>
      <c r="I703" s="230"/>
      <c r="J703" s="225"/>
      <c r="K703" s="225"/>
      <c r="L703" s="231"/>
      <c r="M703" s="232"/>
      <c r="N703" s="233"/>
      <c r="O703" s="233"/>
      <c r="P703" s="233"/>
      <c r="Q703" s="233"/>
      <c r="R703" s="233"/>
      <c r="S703" s="233"/>
      <c r="T703" s="234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35" t="s">
        <v>154</v>
      </c>
      <c r="AU703" s="235" t="s">
        <v>84</v>
      </c>
      <c r="AV703" s="13" t="s">
        <v>84</v>
      </c>
      <c r="AW703" s="13" t="s">
        <v>33</v>
      </c>
      <c r="AX703" s="13" t="s">
        <v>74</v>
      </c>
      <c r="AY703" s="235" t="s">
        <v>143</v>
      </c>
    </row>
    <row r="704" s="14" customFormat="1">
      <c r="A704" s="14"/>
      <c r="B704" s="236"/>
      <c r="C704" s="237"/>
      <c r="D704" s="226" t="s">
        <v>154</v>
      </c>
      <c r="E704" s="238" t="s">
        <v>19</v>
      </c>
      <c r="F704" s="239" t="s">
        <v>156</v>
      </c>
      <c r="G704" s="237"/>
      <c r="H704" s="240">
        <v>1209.9200000000001</v>
      </c>
      <c r="I704" s="241"/>
      <c r="J704" s="237"/>
      <c r="K704" s="237"/>
      <c r="L704" s="242"/>
      <c r="M704" s="243"/>
      <c r="N704" s="244"/>
      <c r="O704" s="244"/>
      <c r="P704" s="244"/>
      <c r="Q704" s="244"/>
      <c r="R704" s="244"/>
      <c r="S704" s="244"/>
      <c r="T704" s="245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46" t="s">
        <v>154</v>
      </c>
      <c r="AU704" s="246" t="s">
        <v>84</v>
      </c>
      <c r="AV704" s="14" t="s">
        <v>150</v>
      </c>
      <c r="AW704" s="14" t="s">
        <v>33</v>
      </c>
      <c r="AX704" s="14" t="s">
        <v>82</v>
      </c>
      <c r="AY704" s="246" t="s">
        <v>143</v>
      </c>
    </row>
    <row r="705" s="2" customFormat="1" ht="16.5" customHeight="1">
      <c r="A705" s="40"/>
      <c r="B705" s="41"/>
      <c r="C705" s="206" t="s">
        <v>1056</v>
      </c>
      <c r="D705" s="206" t="s">
        <v>145</v>
      </c>
      <c r="E705" s="207" t="s">
        <v>1057</v>
      </c>
      <c r="F705" s="208" t="s">
        <v>1058</v>
      </c>
      <c r="G705" s="209" t="s">
        <v>280</v>
      </c>
      <c r="H705" s="210">
        <v>114.40000000000001</v>
      </c>
      <c r="I705" s="211"/>
      <c r="J705" s="212">
        <f>ROUND(I705*H705,2)</f>
        <v>0</v>
      </c>
      <c r="K705" s="208" t="s">
        <v>167</v>
      </c>
      <c r="L705" s="46"/>
      <c r="M705" s="213" t="s">
        <v>19</v>
      </c>
      <c r="N705" s="214" t="s">
        <v>45</v>
      </c>
      <c r="O705" s="86"/>
      <c r="P705" s="215">
        <f>O705*H705</f>
        <v>0</v>
      </c>
      <c r="Q705" s="215">
        <v>0</v>
      </c>
      <c r="R705" s="215">
        <f>Q705*H705</f>
        <v>0</v>
      </c>
      <c r="S705" s="215">
        <v>0.044999999999999998</v>
      </c>
      <c r="T705" s="216">
        <f>S705*H705</f>
        <v>5.1479999999999997</v>
      </c>
      <c r="U705" s="40"/>
      <c r="V705" s="40"/>
      <c r="W705" s="40"/>
      <c r="X705" s="40"/>
      <c r="Y705" s="40"/>
      <c r="Z705" s="40"/>
      <c r="AA705" s="40"/>
      <c r="AB705" s="40"/>
      <c r="AC705" s="40"/>
      <c r="AD705" s="40"/>
      <c r="AE705" s="40"/>
      <c r="AR705" s="217" t="s">
        <v>237</v>
      </c>
      <c r="AT705" s="217" t="s">
        <v>145</v>
      </c>
      <c r="AU705" s="217" t="s">
        <v>84</v>
      </c>
      <c r="AY705" s="19" t="s">
        <v>143</v>
      </c>
      <c r="BE705" s="218">
        <f>IF(N705="základní",J705,0)</f>
        <v>0</v>
      </c>
      <c r="BF705" s="218">
        <f>IF(N705="snížená",J705,0)</f>
        <v>0</v>
      </c>
      <c r="BG705" s="218">
        <f>IF(N705="zákl. přenesená",J705,0)</f>
        <v>0</v>
      </c>
      <c r="BH705" s="218">
        <f>IF(N705="sníž. přenesená",J705,0)</f>
        <v>0</v>
      </c>
      <c r="BI705" s="218">
        <f>IF(N705="nulová",J705,0)</f>
        <v>0</v>
      </c>
      <c r="BJ705" s="19" t="s">
        <v>82</v>
      </c>
      <c r="BK705" s="218">
        <f>ROUND(I705*H705,2)</f>
        <v>0</v>
      </c>
      <c r="BL705" s="19" t="s">
        <v>237</v>
      </c>
      <c r="BM705" s="217" t="s">
        <v>1059</v>
      </c>
    </row>
    <row r="706" s="2" customFormat="1">
      <c r="A706" s="40"/>
      <c r="B706" s="41"/>
      <c r="C706" s="42"/>
      <c r="D706" s="219" t="s">
        <v>152</v>
      </c>
      <c r="E706" s="42"/>
      <c r="F706" s="220" t="s">
        <v>1060</v>
      </c>
      <c r="G706" s="42"/>
      <c r="H706" s="42"/>
      <c r="I706" s="221"/>
      <c r="J706" s="42"/>
      <c r="K706" s="42"/>
      <c r="L706" s="46"/>
      <c r="M706" s="222"/>
      <c r="N706" s="223"/>
      <c r="O706" s="86"/>
      <c r="P706" s="86"/>
      <c r="Q706" s="86"/>
      <c r="R706" s="86"/>
      <c r="S706" s="86"/>
      <c r="T706" s="87"/>
      <c r="U706" s="40"/>
      <c r="V706" s="40"/>
      <c r="W706" s="40"/>
      <c r="X706" s="40"/>
      <c r="Y706" s="40"/>
      <c r="Z706" s="40"/>
      <c r="AA706" s="40"/>
      <c r="AB706" s="40"/>
      <c r="AC706" s="40"/>
      <c r="AD706" s="40"/>
      <c r="AE706" s="40"/>
      <c r="AT706" s="19" t="s">
        <v>152</v>
      </c>
      <c r="AU706" s="19" t="s">
        <v>84</v>
      </c>
    </row>
    <row r="707" s="2" customFormat="1" ht="24.15" customHeight="1">
      <c r="A707" s="40"/>
      <c r="B707" s="41"/>
      <c r="C707" s="206" t="s">
        <v>1061</v>
      </c>
      <c r="D707" s="206" t="s">
        <v>145</v>
      </c>
      <c r="E707" s="207" t="s">
        <v>1062</v>
      </c>
      <c r="F707" s="208" t="s">
        <v>1063</v>
      </c>
      <c r="G707" s="209" t="s">
        <v>655</v>
      </c>
      <c r="H707" s="278"/>
      <c r="I707" s="211"/>
      <c r="J707" s="212">
        <f>ROUND(I707*H707,2)</f>
        <v>0</v>
      </c>
      <c r="K707" s="208" t="s">
        <v>167</v>
      </c>
      <c r="L707" s="46"/>
      <c r="M707" s="213" t="s">
        <v>19</v>
      </c>
      <c r="N707" s="214" t="s">
        <v>45</v>
      </c>
      <c r="O707" s="86"/>
      <c r="P707" s="215">
        <f>O707*H707</f>
        <v>0</v>
      </c>
      <c r="Q707" s="215">
        <v>0</v>
      </c>
      <c r="R707" s="215">
        <f>Q707*H707</f>
        <v>0</v>
      </c>
      <c r="S707" s="215">
        <v>0</v>
      </c>
      <c r="T707" s="216">
        <f>S707*H707</f>
        <v>0</v>
      </c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R707" s="217" t="s">
        <v>237</v>
      </c>
      <c r="AT707" s="217" t="s">
        <v>145</v>
      </c>
      <c r="AU707" s="217" t="s">
        <v>84</v>
      </c>
      <c r="AY707" s="19" t="s">
        <v>143</v>
      </c>
      <c r="BE707" s="218">
        <f>IF(N707="základní",J707,0)</f>
        <v>0</v>
      </c>
      <c r="BF707" s="218">
        <f>IF(N707="snížená",J707,0)</f>
        <v>0</v>
      </c>
      <c r="BG707" s="218">
        <f>IF(N707="zákl. přenesená",J707,0)</f>
        <v>0</v>
      </c>
      <c r="BH707" s="218">
        <f>IF(N707="sníž. přenesená",J707,0)</f>
        <v>0</v>
      </c>
      <c r="BI707" s="218">
        <f>IF(N707="nulová",J707,0)</f>
        <v>0</v>
      </c>
      <c r="BJ707" s="19" t="s">
        <v>82</v>
      </c>
      <c r="BK707" s="218">
        <f>ROUND(I707*H707,2)</f>
        <v>0</v>
      </c>
      <c r="BL707" s="19" t="s">
        <v>237</v>
      </c>
      <c r="BM707" s="217" t="s">
        <v>1064</v>
      </c>
    </row>
    <row r="708" s="2" customFormat="1">
      <c r="A708" s="40"/>
      <c r="B708" s="41"/>
      <c r="C708" s="42"/>
      <c r="D708" s="219" t="s">
        <v>152</v>
      </c>
      <c r="E708" s="42"/>
      <c r="F708" s="220" t="s">
        <v>1065</v>
      </c>
      <c r="G708" s="42"/>
      <c r="H708" s="42"/>
      <c r="I708" s="221"/>
      <c r="J708" s="42"/>
      <c r="K708" s="42"/>
      <c r="L708" s="46"/>
      <c r="M708" s="222"/>
      <c r="N708" s="223"/>
      <c r="O708" s="86"/>
      <c r="P708" s="86"/>
      <c r="Q708" s="86"/>
      <c r="R708" s="86"/>
      <c r="S708" s="86"/>
      <c r="T708" s="87"/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T708" s="19" t="s">
        <v>152</v>
      </c>
      <c r="AU708" s="19" t="s">
        <v>84</v>
      </c>
    </row>
    <row r="709" s="12" customFormat="1" ht="22.8" customHeight="1">
      <c r="A709" s="12"/>
      <c r="B709" s="190"/>
      <c r="C709" s="191"/>
      <c r="D709" s="192" t="s">
        <v>73</v>
      </c>
      <c r="E709" s="204" t="s">
        <v>1066</v>
      </c>
      <c r="F709" s="204" t="s">
        <v>1067</v>
      </c>
      <c r="G709" s="191"/>
      <c r="H709" s="191"/>
      <c r="I709" s="194"/>
      <c r="J709" s="205">
        <f>BK709</f>
        <v>0</v>
      </c>
      <c r="K709" s="191"/>
      <c r="L709" s="196"/>
      <c r="M709" s="197"/>
      <c r="N709" s="198"/>
      <c r="O709" s="198"/>
      <c r="P709" s="199">
        <f>SUM(P710:P903)</f>
        <v>0</v>
      </c>
      <c r="Q709" s="198"/>
      <c r="R709" s="199">
        <f>SUM(R710:R903)</f>
        <v>40.089825189999999</v>
      </c>
      <c r="S709" s="198"/>
      <c r="T709" s="200">
        <f>SUM(T710:T903)</f>
        <v>0</v>
      </c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R709" s="201" t="s">
        <v>84</v>
      </c>
      <c r="AT709" s="202" t="s">
        <v>73</v>
      </c>
      <c r="AU709" s="202" t="s">
        <v>82</v>
      </c>
      <c r="AY709" s="201" t="s">
        <v>143</v>
      </c>
      <c r="BK709" s="203">
        <f>SUM(BK710:BK903)</f>
        <v>0</v>
      </c>
    </row>
    <row r="710" s="2" customFormat="1" ht="33" customHeight="1">
      <c r="A710" s="40"/>
      <c r="B710" s="41"/>
      <c r="C710" s="206" t="s">
        <v>1068</v>
      </c>
      <c r="D710" s="206" t="s">
        <v>145</v>
      </c>
      <c r="E710" s="207" t="s">
        <v>1069</v>
      </c>
      <c r="F710" s="208" t="s">
        <v>1070</v>
      </c>
      <c r="G710" s="209" t="s">
        <v>217</v>
      </c>
      <c r="H710" s="210">
        <v>45.436</v>
      </c>
      <c r="I710" s="211"/>
      <c r="J710" s="212">
        <f>ROUND(I710*H710,2)</f>
        <v>0</v>
      </c>
      <c r="K710" s="208" t="s">
        <v>167</v>
      </c>
      <c r="L710" s="46"/>
      <c r="M710" s="213" t="s">
        <v>19</v>
      </c>
      <c r="N710" s="214" t="s">
        <v>45</v>
      </c>
      <c r="O710" s="86"/>
      <c r="P710" s="215">
        <f>O710*H710</f>
        <v>0</v>
      </c>
      <c r="Q710" s="215">
        <v>0.025510000000000001</v>
      </c>
      <c r="R710" s="215">
        <f>Q710*H710</f>
        <v>1.1590723600000001</v>
      </c>
      <c r="S710" s="215">
        <v>0</v>
      </c>
      <c r="T710" s="216">
        <f>S710*H710</f>
        <v>0</v>
      </c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R710" s="217" t="s">
        <v>237</v>
      </c>
      <c r="AT710" s="217" t="s">
        <v>145</v>
      </c>
      <c r="AU710" s="217" t="s">
        <v>84</v>
      </c>
      <c r="AY710" s="19" t="s">
        <v>143</v>
      </c>
      <c r="BE710" s="218">
        <f>IF(N710="základní",J710,0)</f>
        <v>0</v>
      </c>
      <c r="BF710" s="218">
        <f>IF(N710="snížená",J710,0)</f>
        <v>0</v>
      </c>
      <c r="BG710" s="218">
        <f>IF(N710="zákl. přenesená",J710,0)</f>
        <v>0</v>
      </c>
      <c r="BH710" s="218">
        <f>IF(N710="sníž. přenesená",J710,0)</f>
        <v>0</v>
      </c>
      <c r="BI710" s="218">
        <f>IF(N710="nulová",J710,0)</f>
        <v>0</v>
      </c>
      <c r="BJ710" s="19" t="s">
        <v>82</v>
      </c>
      <c r="BK710" s="218">
        <f>ROUND(I710*H710,2)</f>
        <v>0</v>
      </c>
      <c r="BL710" s="19" t="s">
        <v>237</v>
      </c>
      <c r="BM710" s="217" t="s">
        <v>1071</v>
      </c>
    </row>
    <row r="711" s="2" customFormat="1">
      <c r="A711" s="40"/>
      <c r="B711" s="41"/>
      <c r="C711" s="42"/>
      <c r="D711" s="219" t="s">
        <v>152</v>
      </c>
      <c r="E711" s="42"/>
      <c r="F711" s="220" t="s">
        <v>1072</v>
      </c>
      <c r="G711" s="42"/>
      <c r="H711" s="42"/>
      <c r="I711" s="221"/>
      <c r="J711" s="42"/>
      <c r="K711" s="42"/>
      <c r="L711" s="46"/>
      <c r="M711" s="222"/>
      <c r="N711" s="223"/>
      <c r="O711" s="86"/>
      <c r="P711" s="86"/>
      <c r="Q711" s="86"/>
      <c r="R711" s="86"/>
      <c r="S711" s="86"/>
      <c r="T711" s="87"/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  <c r="AT711" s="19" t="s">
        <v>152</v>
      </c>
      <c r="AU711" s="19" t="s">
        <v>84</v>
      </c>
    </row>
    <row r="712" s="15" customFormat="1">
      <c r="A712" s="15"/>
      <c r="B712" s="247"/>
      <c r="C712" s="248"/>
      <c r="D712" s="226" t="s">
        <v>154</v>
      </c>
      <c r="E712" s="249" t="s">
        <v>19</v>
      </c>
      <c r="F712" s="250" t="s">
        <v>1073</v>
      </c>
      <c r="G712" s="248"/>
      <c r="H712" s="249" t="s">
        <v>19</v>
      </c>
      <c r="I712" s="251"/>
      <c r="J712" s="248"/>
      <c r="K712" s="248"/>
      <c r="L712" s="252"/>
      <c r="M712" s="253"/>
      <c r="N712" s="254"/>
      <c r="O712" s="254"/>
      <c r="P712" s="254"/>
      <c r="Q712" s="254"/>
      <c r="R712" s="254"/>
      <c r="S712" s="254"/>
      <c r="T712" s="255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56" t="s">
        <v>154</v>
      </c>
      <c r="AU712" s="256" t="s">
        <v>84</v>
      </c>
      <c r="AV712" s="15" t="s">
        <v>82</v>
      </c>
      <c r="AW712" s="15" t="s">
        <v>33</v>
      </c>
      <c r="AX712" s="15" t="s">
        <v>74</v>
      </c>
      <c r="AY712" s="256" t="s">
        <v>143</v>
      </c>
    </row>
    <row r="713" s="13" customFormat="1">
      <c r="A713" s="13"/>
      <c r="B713" s="224"/>
      <c r="C713" s="225"/>
      <c r="D713" s="226" t="s">
        <v>154</v>
      </c>
      <c r="E713" s="227" t="s">
        <v>19</v>
      </c>
      <c r="F713" s="228" t="s">
        <v>1074</v>
      </c>
      <c r="G713" s="225"/>
      <c r="H713" s="229">
        <v>16.800000000000001</v>
      </c>
      <c r="I713" s="230"/>
      <c r="J713" s="225"/>
      <c r="K713" s="225"/>
      <c r="L713" s="231"/>
      <c r="M713" s="232"/>
      <c r="N713" s="233"/>
      <c r="O713" s="233"/>
      <c r="P713" s="233"/>
      <c r="Q713" s="233"/>
      <c r="R713" s="233"/>
      <c r="S713" s="233"/>
      <c r="T713" s="234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5" t="s">
        <v>154</v>
      </c>
      <c r="AU713" s="235" t="s">
        <v>84</v>
      </c>
      <c r="AV713" s="13" t="s">
        <v>84</v>
      </c>
      <c r="AW713" s="13" t="s">
        <v>33</v>
      </c>
      <c r="AX713" s="13" t="s">
        <v>74</v>
      </c>
      <c r="AY713" s="235" t="s">
        <v>143</v>
      </c>
    </row>
    <row r="714" s="13" customFormat="1">
      <c r="A714" s="13"/>
      <c r="B714" s="224"/>
      <c r="C714" s="225"/>
      <c r="D714" s="226" t="s">
        <v>154</v>
      </c>
      <c r="E714" s="227" t="s">
        <v>19</v>
      </c>
      <c r="F714" s="228" t="s">
        <v>1075</v>
      </c>
      <c r="G714" s="225"/>
      <c r="H714" s="229">
        <v>-1.379</v>
      </c>
      <c r="I714" s="230"/>
      <c r="J714" s="225"/>
      <c r="K714" s="225"/>
      <c r="L714" s="231"/>
      <c r="M714" s="232"/>
      <c r="N714" s="233"/>
      <c r="O714" s="233"/>
      <c r="P714" s="233"/>
      <c r="Q714" s="233"/>
      <c r="R714" s="233"/>
      <c r="S714" s="233"/>
      <c r="T714" s="234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35" t="s">
        <v>154</v>
      </c>
      <c r="AU714" s="235" t="s">
        <v>84</v>
      </c>
      <c r="AV714" s="13" t="s">
        <v>84</v>
      </c>
      <c r="AW714" s="13" t="s">
        <v>33</v>
      </c>
      <c r="AX714" s="13" t="s">
        <v>74</v>
      </c>
      <c r="AY714" s="235" t="s">
        <v>143</v>
      </c>
    </row>
    <row r="715" s="15" customFormat="1">
      <c r="A715" s="15"/>
      <c r="B715" s="247"/>
      <c r="C715" s="248"/>
      <c r="D715" s="226" t="s">
        <v>154</v>
      </c>
      <c r="E715" s="249" t="s">
        <v>19</v>
      </c>
      <c r="F715" s="250" t="s">
        <v>1076</v>
      </c>
      <c r="G715" s="248"/>
      <c r="H715" s="249" t="s">
        <v>19</v>
      </c>
      <c r="I715" s="251"/>
      <c r="J715" s="248"/>
      <c r="K715" s="248"/>
      <c r="L715" s="252"/>
      <c r="M715" s="253"/>
      <c r="N715" s="254"/>
      <c r="O715" s="254"/>
      <c r="P715" s="254"/>
      <c r="Q715" s="254"/>
      <c r="R715" s="254"/>
      <c r="S715" s="254"/>
      <c r="T715" s="255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T715" s="256" t="s">
        <v>154</v>
      </c>
      <c r="AU715" s="256" t="s">
        <v>84</v>
      </c>
      <c r="AV715" s="15" t="s">
        <v>82</v>
      </c>
      <c r="AW715" s="15" t="s">
        <v>33</v>
      </c>
      <c r="AX715" s="15" t="s">
        <v>74</v>
      </c>
      <c r="AY715" s="256" t="s">
        <v>143</v>
      </c>
    </row>
    <row r="716" s="13" customFormat="1">
      <c r="A716" s="13"/>
      <c r="B716" s="224"/>
      <c r="C716" s="225"/>
      <c r="D716" s="226" t="s">
        <v>154</v>
      </c>
      <c r="E716" s="227" t="s">
        <v>19</v>
      </c>
      <c r="F716" s="228" t="s">
        <v>1077</v>
      </c>
      <c r="G716" s="225"/>
      <c r="H716" s="229">
        <v>30.015000000000001</v>
      </c>
      <c r="I716" s="230"/>
      <c r="J716" s="225"/>
      <c r="K716" s="225"/>
      <c r="L716" s="231"/>
      <c r="M716" s="232"/>
      <c r="N716" s="233"/>
      <c r="O716" s="233"/>
      <c r="P716" s="233"/>
      <c r="Q716" s="233"/>
      <c r="R716" s="233"/>
      <c r="S716" s="233"/>
      <c r="T716" s="234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35" t="s">
        <v>154</v>
      </c>
      <c r="AU716" s="235" t="s">
        <v>84</v>
      </c>
      <c r="AV716" s="13" t="s">
        <v>84</v>
      </c>
      <c r="AW716" s="13" t="s">
        <v>33</v>
      </c>
      <c r="AX716" s="13" t="s">
        <v>74</v>
      </c>
      <c r="AY716" s="235" t="s">
        <v>143</v>
      </c>
    </row>
    <row r="717" s="14" customFormat="1">
      <c r="A717" s="14"/>
      <c r="B717" s="236"/>
      <c r="C717" s="237"/>
      <c r="D717" s="226" t="s">
        <v>154</v>
      </c>
      <c r="E717" s="238" t="s">
        <v>19</v>
      </c>
      <c r="F717" s="239" t="s">
        <v>156</v>
      </c>
      <c r="G717" s="237"/>
      <c r="H717" s="240">
        <v>45.436</v>
      </c>
      <c r="I717" s="241"/>
      <c r="J717" s="237"/>
      <c r="K717" s="237"/>
      <c r="L717" s="242"/>
      <c r="M717" s="243"/>
      <c r="N717" s="244"/>
      <c r="O717" s="244"/>
      <c r="P717" s="244"/>
      <c r="Q717" s="244"/>
      <c r="R717" s="244"/>
      <c r="S717" s="244"/>
      <c r="T717" s="245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46" t="s">
        <v>154</v>
      </c>
      <c r="AU717" s="246" t="s">
        <v>84</v>
      </c>
      <c r="AV717" s="14" t="s">
        <v>150</v>
      </c>
      <c r="AW717" s="14" t="s">
        <v>33</v>
      </c>
      <c r="AX717" s="14" t="s">
        <v>82</v>
      </c>
      <c r="AY717" s="246" t="s">
        <v>143</v>
      </c>
    </row>
    <row r="718" s="2" customFormat="1" ht="33" customHeight="1">
      <c r="A718" s="40"/>
      <c r="B718" s="41"/>
      <c r="C718" s="206" t="s">
        <v>1078</v>
      </c>
      <c r="D718" s="206" t="s">
        <v>145</v>
      </c>
      <c r="E718" s="207" t="s">
        <v>1079</v>
      </c>
      <c r="F718" s="208" t="s">
        <v>1080</v>
      </c>
      <c r="G718" s="209" t="s">
        <v>217</v>
      </c>
      <c r="H718" s="210">
        <v>108.202</v>
      </c>
      <c r="I718" s="211"/>
      <c r="J718" s="212">
        <f>ROUND(I718*H718,2)</f>
        <v>0</v>
      </c>
      <c r="K718" s="208" t="s">
        <v>167</v>
      </c>
      <c r="L718" s="46"/>
      <c r="M718" s="213" t="s">
        <v>19</v>
      </c>
      <c r="N718" s="214" t="s">
        <v>45</v>
      </c>
      <c r="O718" s="86"/>
      <c r="P718" s="215">
        <f>O718*H718</f>
        <v>0</v>
      </c>
      <c r="Q718" s="215">
        <v>0.02614</v>
      </c>
      <c r="R718" s="215">
        <f>Q718*H718</f>
        <v>2.8284002799999999</v>
      </c>
      <c r="S718" s="215">
        <v>0</v>
      </c>
      <c r="T718" s="216">
        <f>S718*H718</f>
        <v>0</v>
      </c>
      <c r="U718" s="40"/>
      <c r="V718" s="40"/>
      <c r="W718" s="40"/>
      <c r="X718" s="40"/>
      <c r="Y718" s="40"/>
      <c r="Z718" s="40"/>
      <c r="AA718" s="40"/>
      <c r="AB718" s="40"/>
      <c r="AC718" s="40"/>
      <c r="AD718" s="40"/>
      <c r="AE718" s="40"/>
      <c r="AR718" s="217" t="s">
        <v>237</v>
      </c>
      <c r="AT718" s="217" t="s">
        <v>145</v>
      </c>
      <c r="AU718" s="217" t="s">
        <v>84</v>
      </c>
      <c r="AY718" s="19" t="s">
        <v>143</v>
      </c>
      <c r="BE718" s="218">
        <f>IF(N718="základní",J718,0)</f>
        <v>0</v>
      </c>
      <c r="BF718" s="218">
        <f>IF(N718="snížená",J718,0)</f>
        <v>0</v>
      </c>
      <c r="BG718" s="218">
        <f>IF(N718="zákl. přenesená",J718,0)</f>
        <v>0</v>
      </c>
      <c r="BH718" s="218">
        <f>IF(N718="sníž. přenesená",J718,0)</f>
        <v>0</v>
      </c>
      <c r="BI718" s="218">
        <f>IF(N718="nulová",J718,0)</f>
        <v>0</v>
      </c>
      <c r="BJ718" s="19" t="s">
        <v>82</v>
      </c>
      <c r="BK718" s="218">
        <f>ROUND(I718*H718,2)</f>
        <v>0</v>
      </c>
      <c r="BL718" s="19" t="s">
        <v>237</v>
      </c>
      <c r="BM718" s="217" t="s">
        <v>1081</v>
      </c>
    </row>
    <row r="719" s="2" customFormat="1">
      <c r="A719" s="40"/>
      <c r="B719" s="41"/>
      <c r="C719" s="42"/>
      <c r="D719" s="219" t="s">
        <v>152</v>
      </c>
      <c r="E719" s="42"/>
      <c r="F719" s="220" t="s">
        <v>1082</v>
      </c>
      <c r="G719" s="42"/>
      <c r="H719" s="42"/>
      <c r="I719" s="221"/>
      <c r="J719" s="42"/>
      <c r="K719" s="42"/>
      <c r="L719" s="46"/>
      <c r="M719" s="222"/>
      <c r="N719" s="223"/>
      <c r="O719" s="86"/>
      <c r="P719" s="86"/>
      <c r="Q719" s="86"/>
      <c r="R719" s="86"/>
      <c r="S719" s="86"/>
      <c r="T719" s="87"/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T719" s="19" t="s">
        <v>152</v>
      </c>
      <c r="AU719" s="19" t="s">
        <v>84</v>
      </c>
    </row>
    <row r="720" s="15" customFormat="1">
      <c r="A720" s="15"/>
      <c r="B720" s="247"/>
      <c r="C720" s="248"/>
      <c r="D720" s="226" t="s">
        <v>154</v>
      </c>
      <c r="E720" s="249" t="s">
        <v>19</v>
      </c>
      <c r="F720" s="250" t="s">
        <v>1083</v>
      </c>
      <c r="G720" s="248"/>
      <c r="H720" s="249" t="s">
        <v>19</v>
      </c>
      <c r="I720" s="251"/>
      <c r="J720" s="248"/>
      <c r="K720" s="248"/>
      <c r="L720" s="252"/>
      <c r="M720" s="253"/>
      <c r="N720" s="254"/>
      <c r="O720" s="254"/>
      <c r="P720" s="254"/>
      <c r="Q720" s="254"/>
      <c r="R720" s="254"/>
      <c r="S720" s="254"/>
      <c r="T720" s="255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T720" s="256" t="s">
        <v>154</v>
      </c>
      <c r="AU720" s="256" t="s">
        <v>84</v>
      </c>
      <c r="AV720" s="15" t="s">
        <v>82</v>
      </c>
      <c r="AW720" s="15" t="s">
        <v>33</v>
      </c>
      <c r="AX720" s="15" t="s">
        <v>74</v>
      </c>
      <c r="AY720" s="256" t="s">
        <v>143</v>
      </c>
    </row>
    <row r="721" s="13" customFormat="1">
      <c r="A721" s="13"/>
      <c r="B721" s="224"/>
      <c r="C721" s="225"/>
      <c r="D721" s="226" t="s">
        <v>154</v>
      </c>
      <c r="E721" s="227" t="s">
        <v>19</v>
      </c>
      <c r="F721" s="228" t="s">
        <v>1084</v>
      </c>
      <c r="G721" s="225"/>
      <c r="H721" s="229">
        <v>113.718</v>
      </c>
      <c r="I721" s="230"/>
      <c r="J721" s="225"/>
      <c r="K721" s="225"/>
      <c r="L721" s="231"/>
      <c r="M721" s="232"/>
      <c r="N721" s="233"/>
      <c r="O721" s="233"/>
      <c r="P721" s="233"/>
      <c r="Q721" s="233"/>
      <c r="R721" s="233"/>
      <c r="S721" s="233"/>
      <c r="T721" s="234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5" t="s">
        <v>154</v>
      </c>
      <c r="AU721" s="235" t="s">
        <v>84</v>
      </c>
      <c r="AV721" s="13" t="s">
        <v>84</v>
      </c>
      <c r="AW721" s="13" t="s">
        <v>33</v>
      </c>
      <c r="AX721" s="13" t="s">
        <v>74</v>
      </c>
      <c r="AY721" s="235" t="s">
        <v>143</v>
      </c>
    </row>
    <row r="722" s="13" customFormat="1">
      <c r="A722" s="13"/>
      <c r="B722" s="224"/>
      <c r="C722" s="225"/>
      <c r="D722" s="226" t="s">
        <v>154</v>
      </c>
      <c r="E722" s="227" t="s">
        <v>19</v>
      </c>
      <c r="F722" s="228" t="s">
        <v>1085</v>
      </c>
      <c r="G722" s="225"/>
      <c r="H722" s="229">
        <v>-5.516</v>
      </c>
      <c r="I722" s="230"/>
      <c r="J722" s="225"/>
      <c r="K722" s="225"/>
      <c r="L722" s="231"/>
      <c r="M722" s="232"/>
      <c r="N722" s="233"/>
      <c r="O722" s="233"/>
      <c r="P722" s="233"/>
      <c r="Q722" s="233"/>
      <c r="R722" s="233"/>
      <c r="S722" s="233"/>
      <c r="T722" s="234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5" t="s">
        <v>154</v>
      </c>
      <c r="AU722" s="235" t="s">
        <v>84</v>
      </c>
      <c r="AV722" s="13" t="s">
        <v>84</v>
      </c>
      <c r="AW722" s="13" t="s">
        <v>33</v>
      </c>
      <c r="AX722" s="13" t="s">
        <v>74</v>
      </c>
      <c r="AY722" s="235" t="s">
        <v>143</v>
      </c>
    </row>
    <row r="723" s="14" customFormat="1">
      <c r="A723" s="14"/>
      <c r="B723" s="236"/>
      <c r="C723" s="237"/>
      <c r="D723" s="226" t="s">
        <v>154</v>
      </c>
      <c r="E723" s="238" t="s">
        <v>19</v>
      </c>
      <c r="F723" s="239" t="s">
        <v>156</v>
      </c>
      <c r="G723" s="237"/>
      <c r="H723" s="240">
        <v>108.202</v>
      </c>
      <c r="I723" s="241"/>
      <c r="J723" s="237"/>
      <c r="K723" s="237"/>
      <c r="L723" s="242"/>
      <c r="M723" s="243"/>
      <c r="N723" s="244"/>
      <c r="O723" s="244"/>
      <c r="P723" s="244"/>
      <c r="Q723" s="244"/>
      <c r="R723" s="244"/>
      <c r="S723" s="244"/>
      <c r="T723" s="245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46" t="s">
        <v>154</v>
      </c>
      <c r="AU723" s="246" t="s">
        <v>84</v>
      </c>
      <c r="AV723" s="14" t="s">
        <v>150</v>
      </c>
      <c r="AW723" s="14" t="s">
        <v>33</v>
      </c>
      <c r="AX723" s="14" t="s">
        <v>82</v>
      </c>
      <c r="AY723" s="246" t="s">
        <v>143</v>
      </c>
    </row>
    <row r="724" s="2" customFormat="1" ht="24.15" customHeight="1">
      <c r="A724" s="40"/>
      <c r="B724" s="41"/>
      <c r="C724" s="206" t="s">
        <v>1086</v>
      </c>
      <c r="D724" s="206" t="s">
        <v>145</v>
      </c>
      <c r="E724" s="207" t="s">
        <v>1087</v>
      </c>
      <c r="F724" s="208" t="s">
        <v>1088</v>
      </c>
      <c r="G724" s="209" t="s">
        <v>217</v>
      </c>
      <c r="H724" s="210">
        <v>282.47500000000002</v>
      </c>
      <c r="I724" s="211"/>
      <c r="J724" s="212">
        <f>ROUND(I724*H724,2)</f>
        <v>0</v>
      </c>
      <c r="K724" s="208" t="s">
        <v>167</v>
      </c>
      <c r="L724" s="46"/>
      <c r="M724" s="213" t="s">
        <v>19</v>
      </c>
      <c r="N724" s="214" t="s">
        <v>45</v>
      </c>
      <c r="O724" s="86"/>
      <c r="P724" s="215">
        <f>O724*H724</f>
        <v>0</v>
      </c>
      <c r="Q724" s="215">
        <v>0.00020000000000000001</v>
      </c>
      <c r="R724" s="215">
        <f>Q724*H724</f>
        <v>0.05649500000000001</v>
      </c>
      <c r="S724" s="215">
        <v>0</v>
      </c>
      <c r="T724" s="216">
        <f>S724*H724</f>
        <v>0</v>
      </c>
      <c r="U724" s="40"/>
      <c r="V724" s="40"/>
      <c r="W724" s="40"/>
      <c r="X724" s="40"/>
      <c r="Y724" s="40"/>
      <c r="Z724" s="40"/>
      <c r="AA724" s="40"/>
      <c r="AB724" s="40"/>
      <c r="AC724" s="40"/>
      <c r="AD724" s="40"/>
      <c r="AE724" s="40"/>
      <c r="AR724" s="217" t="s">
        <v>237</v>
      </c>
      <c r="AT724" s="217" t="s">
        <v>145</v>
      </c>
      <c r="AU724" s="217" t="s">
        <v>84</v>
      </c>
      <c r="AY724" s="19" t="s">
        <v>143</v>
      </c>
      <c r="BE724" s="218">
        <f>IF(N724="základní",J724,0)</f>
        <v>0</v>
      </c>
      <c r="BF724" s="218">
        <f>IF(N724="snížená",J724,0)</f>
        <v>0</v>
      </c>
      <c r="BG724" s="218">
        <f>IF(N724="zákl. přenesená",J724,0)</f>
        <v>0</v>
      </c>
      <c r="BH724" s="218">
        <f>IF(N724="sníž. přenesená",J724,0)</f>
        <v>0</v>
      </c>
      <c r="BI724" s="218">
        <f>IF(N724="nulová",J724,0)</f>
        <v>0</v>
      </c>
      <c r="BJ724" s="19" t="s">
        <v>82</v>
      </c>
      <c r="BK724" s="218">
        <f>ROUND(I724*H724,2)</f>
        <v>0</v>
      </c>
      <c r="BL724" s="19" t="s">
        <v>237</v>
      </c>
      <c r="BM724" s="217" t="s">
        <v>1089</v>
      </c>
    </row>
    <row r="725" s="2" customFormat="1">
      <c r="A725" s="40"/>
      <c r="B725" s="41"/>
      <c r="C725" s="42"/>
      <c r="D725" s="219" t="s">
        <v>152</v>
      </c>
      <c r="E725" s="42"/>
      <c r="F725" s="220" t="s">
        <v>1090</v>
      </c>
      <c r="G725" s="42"/>
      <c r="H725" s="42"/>
      <c r="I725" s="221"/>
      <c r="J725" s="42"/>
      <c r="K725" s="42"/>
      <c r="L725" s="46"/>
      <c r="M725" s="222"/>
      <c r="N725" s="223"/>
      <c r="O725" s="86"/>
      <c r="P725" s="86"/>
      <c r="Q725" s="86"/>
      <c r="R725" s="86"/>
      <c r="S725" s="86"/>
      <c r="T725" s="87"/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T725" s="19" t="s">
        <v>152</v>
      </c>
      <c r="AU725" s="19" t="s">
        <v>84</v>
      </c>
    </row>
    <row r="726" s="15" customFormat="1">
      <c r="A726" s="15"/>
      <c r="B726" s="247"/>
      <c r="C726" s="248"/>
      <c r="D726" s="226" t="s">
        <v>154</v>
      </c>
      <c r="E726" s="249" t="s">
        <v>19</v>
      </c>
      <c r="F726" s="250" t="s">
        <v>1073</v>
      </c>
      <c r="G726" s="248"/>
      <c r="H726" s="249" t="s">
        <v>19</v>
      </c>
      <c r="I726" s="251"/>
      <c r="J726" s="248"/>
      <c r="K726" s="248"/>
      <c r="L726" s="252"/>
      <c r="M726" s="253"/>
      <c r="N726" s="254"/>
      <c r="O726" s="254"/>
      <c r="P726" s="254"/>
      <c r="Q726" s="254"/>
      <c r="R726" s="254"/>
      <c r="S726" s="254"/>
      <c r="T726" s="255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T726" s="256" t="s">
        <v>154</v>
      </c>
      <c r="AU726" s="256" t="s">
        <v>84</v>
      </c>
      <c r="AV726" s="15" t="s">
        <v>82</v>
      </c>
      <c r="AW726" s="15" t="s">
        <v>33</v>
      </c>
      <c r="AX726" s="15" t="s">
        <v>74</v>
      </c>
      <c r="AY726" s="256" t="s">
        <v>143</v>
      </c>
    </row>
    <row r="727" s="13" customFormat="1">
      <c r="A727" s="13"/>
      <c r="B727" s="224"/>
      <c r="C727" s="225"/>
      <c r="D727" s="226" t="s">
        <v>154</v>
      </c>
      <c r="E727" s="227" t="s">
        <v>19</v>
      </c>
      <c r="F727" s="228" t="s">
        <v>1074</v>
      </c>
      <c r="G727" s="225"/>
      <c r="H727" s="229">
        <v>16.800000000000001</v>
      </c>
      <c r="I727" s="230"/>
      <c r="J727" s="225"/>
      <c r="K727" s="225"/>
      <c r="L727" s="231"/>
      <c r="M727" s="232"/>
      <c r="N727" s="233"/>
      <c r="O727" s="233"/>
      <c r="P727" s="233"/>
      <c r="Q727" s="233"/>
      <c r="R727" s="233"/>
      <c r="S727" s="233"/>
      <c r="T727" s="234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5" t="s">
        <v>154</v>
      </c>
      <c r="AU727" s="235" t="s">
        <v>84</v>
      </c>
      <c r="AV727" s="13" t="s">
        <v>84</v>
      </c>
      <c r="AW727" s="13" t="s">
        <v>33</v>
      </c>
      <c r="AX727" s="13" t="s">
        <v>74</v>
      </c>
      <c r="AY727" s="235" t="s">
        <v>143</v>
      </c>
    </row>
    <row r="728" s="13" customFormat="1">
      <c r="A728" s="13"/>
      <c r="B728" s="224"/>
      <c r="C728" s="225"/>
      <c r="D728" s="226" t="s">
        <v>154</v>
      </c>
      <c r="E728" s="227" t="s">
        <v>19</v>
      </c>
      <c r="F728" s="228" t="s">
        <v>1075</v>
      </c>
      <c r="G728" s="225"/>
      <c r="H728" s="229">
        <v>-1.379</v>
      </c>
      <c r="I728" s="230"/>
      <c r="J728" s="225"/>
      <c r="K728" s="225"/>
      <c r="L728" s="231"/>
      <c r="M728" s="232"/>
      <c r="N728" s="233"/>
      <c r="O728" s="233"/>
      <c r="P728" s="233"/>
      <c r="Q728" s="233"/>
      <c r="R728" s="233"/>
      <c r="S728" s="233"/>
      <c r="T728" s="234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5" t="s">
        <v>154</v>
      </c>
      <c r="AU728" s="235" t="s">
        <v>84</v>
      </c>
      <c r="AV728" s="13" t="s">
        <v>84</v>
      </c>
      <c r="AW728" s="13" t="s">
        <v>33</v>
      </c>
      <c r="AX728" s="13" t="s">
        <v>74</v>
      </c>
      <c r="AY728" s="235" t="s">
        <v>143</v>
      </c>
    </row>
    <row r="729" s="15" customFormat="1">
      <c r="A729" s="15"/>
      <c r="B729" s="247"/>
      <c r="C729" s="248"/>
      <c r="D729" s="226" t="s">
        <v>154</v>
      </c>
      <c r="E729" s="249" t="s">
        <v>19</v>
      </c>
      <c r="F729" s="250" t="s">
        <v>1076</v>
      </c>
      <c r="G729" s="248"/>
      <c r="H729" s="249" t="s">
        <v>19</v>
      </c>
      <c r="I729" s="251"/>
      <c r="J729" s="248"/>
      <c r="K729" s="248"/>
      <c r="L729" s="252"/>
      <c r="M729" s="253"/>
      <c r="N729" s="254"/>
      <c r="O729" s="254"/>
      <c r="P729" s="254"/>
      <c r="Q729" s="254"/>
      <c r="R729" s="254"/>
      <c r="S729" s="254"/>
      <c r="T729" s="255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T729" s="256" t="s">
        <v>154</v>
      </c>
      <c r="AU729" s="256" t="s">
        <v>84</v>
      </c>
      <c r="AV729" s="15" t="s">
        <v>82</v>
      </c>
      <c r="AW729" s="15" t="s">
        <v>33</v>
      </c>
      <c r="AX729" s="15" t="s">
        <v>74</v>
      </c>
      <c r="AY729" s="256" t="s">
        <v>143</v>
      </c>
    </row>
    <row r="730" s="13" customFormat="1">
      <c r="A730" s="13"/>
      <c r="B730" s="224"/>
      <c r="C730" s="225"/>
      <c r="D730" s="226" t="s">
        <v>154</v>
      </c>
      <c r="E730" s="227" t="s">
        <v>19</v>
      </c>
      <c r="F730" s="228" t="s">
        <v>1077</v>
      </c>
      <c r="G730" s="225"/>
      <c r="H730" s="229">
        <v>30.015000000000001</v>
      </c>
      <c r="I730" s="230"/>
      <c r="J730" s="225"/>
      <c r="K730" s="225"/>
      <c r="L730" s="231"/>
      <c r="M730" s="232"/>
      <c r="N730" s="233"/>
      <c r="O730" s="233"/>
      <c r="P730" s="233"/>
      <c r="Q730" s="233"/>
      <c r="R730" s="233"/>
      <c r="S730" s="233"/>
      <c r="T730" s="234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5" t="s">
        <v>154</v>
      </c>
      <c r="AU730" s="235" t="s">
        <v>84</v>
      </c>
      <c r="AV730" s="13" t="s">
        <v>84</v>
      </c>
      <c r="AW730" s="13" t="s">
        <v>33</v>
      </c>
      <c r="AX730" s="13" t="s">
        <v>74</v>
      </c>
      <c r="AY730" s="235" t="s">
        <v>143</v>
      </c>
    </row>
    <row r="731" s="15" customFormat="1">
      <c r="A731" s="15"/>
      <c r="B731" s="247"/>
      <c r="C731" s="248"/>
      <c r="D731" s="226" t="s">
        <v>154</v>
      </c>
      <c r="E731" s="249" t="s">
        <v>19</v>
      </c>
      <c r="F731" s="250" t="s">
        <v>1083</v>
      </c>
      <c r="G731" s="248"/>
      <c r="H731" s="249" t="s">
        <v>19</v>
      </c>
      <c r="I731" s="251"/>
      <c r="J731" s="248"/>
      <c r="K731" s="248"/>
      <c r="L731" s="252"/>
      <c r="M731" s="253"/>
      <c r="N731" s="254"/>
      <c r="O731" s="254"/>
      <c r="P731" s="254"/>
      <c r="Q731" s="254"/>
      <c r="R731" s="254"/>
      <c r="S731" s="254"/>
      <c r="T731" s="255"/>
      <c r="U731" s="15"/>
      <c r="V731" s="15"/>
      <c r="W731" s="15"/>
      <c r="X731" s="15"/>
      <c r="Y731" s="15"/>
      <c r="Z731" s="15"/>
      <c r="AA731" s="15"/>
      <c r="AB731" s="15"/>
      <c r="AC731" s="15"/>
      <c r="AD731" s="15"/>
      <c r="AE731" s="15"/>
      <c r="AT731" s="256" t="s">
        <v>154</v>
      </c>
      <c r="AU731" s="256" t="s">
        <v>84</v>
      </c>
      <c r="AV731" s="15" t="s">
        <v>82</v>
      </c>
      <c r="AW731" s="15" t="s">
        <v>33</v>
      </c>
      <c r="AX731" s="15" t="s">
        <v>74</v>
      </c>
      <c r="AY731" s="256" t="s">
        <v>143</v>
      </c>
    </row>
    <row r="732" s="13" customFormat="1">
      <c r="A732" s="13"/>
      <c r="B732" s="224"/>
      <c r="C732" s="225"/>
      <c r="D732" s="226" t="s">
        <v>154</v>
      </c>
      <c r="E732" s="227" t="s">
        <v>19</v>
      </c>
      <c r="F732" s="228" t="s">
        <v>1084</v>
      </c>
      <c r="G732" s="225"/>
      <c r="H732" s="229">
        <v>113.718</v>
      </c>
      <c r="I732" s="230"/>
      <c r="J732" s="225"/>
      <c r="K732" s="225"/>
      <c r="L732" s="231"/>
      <c r="M732" s="232"/>
      <c r="N732" s="233"/>
      <c r="O732" s="233"/>
      <c r="P732" s="233"/>
      <c r="Q732" s="233"/>
      <c r="R732" s="233"/>
      <c r="S732" s="233"/>
      <c r="T732" s="234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35" t="s">
        <v>154</v>
      </c>
      <c r="AU732" s="235" t="s">
        <v>84</v>
      </c>
      <c r="AV732" s="13" t="s">
        <v>84</v>
      </c>
      <c r="AW732" s="13" t="s">
        <v>33</v>
      </c>
      <c r="AX732" s="13" t="s">
        <v>74</v>
      </c>
      <c r="AY732" s="235" t="s">
        <v>143</v>
      </c>
    </row>
    <row r="733" s="13" customFormat="1">
      <c r="A733" s="13"/>
      <c r="B733" s="224"/>
      <c r="C733" s="225"/>
      <c r="D733" s="226" t="s">
        <v>154</v>
      </c>
      <c r="E733" s="227" t="s">
        <v>19</v>
      </c>
      <c r="F733" s="228" t="s">
        <v>1085</v>
      </c>
      <c r="G733" s="225"/>
      <c r="H733" s="229">
        <v>-5.516</v>
      </c>
      <c r="I733" s="230"/>
      <c r="J733" s="225"/>
      <c r="K733" s="225"/>
      <c r="L733" s="231"/>
      <c r="M733" s="232"/>
      <c r="N733" s="233"/>
      <c r="O733" s="233"/>
      <c r="P733" s="233"/>
      <c r="Q733" s="233"/>
      <c r="R733" s="233"/>
      <c r="S733" s="233"/>
      <c r="T733" s="234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5" t="s">
        <v>154</v>
      </c>
      <c r="AU733" s="235" t="s">
        <v>84</v>
      </c>
      <c r="AV733" s="13" t="s">
        <v>84</v>
      </c>
      <c r="AW733" s="13" t="s">
        <v>33</v>
      </c>
      <c r="AX733" s="13" t="s">
        <v>74</v>
      </c>
      <c r="AY733" s="235" t="s">
        <v>143</v>
      </c>
    </row>
    <row r="734" s="16" customFormat="1">
      <c r="A734" s="16"/>
      <c r="B734" s="267"/>
      <c r="C734" s="268"/>
      <c r="D734" s="226" t="s">
        <v>154</v>
      </c>
      <c r="E734" s="269" t="s">
        <v>19</v>
      </c>
      <c r="F734" s="270" t="s">
        <v>419</v>
      </c>
      <c r="G734" s="268"/>
      <c r="H734" s="271">
        <v>153.63800000000001</v>
      </c>
      <c r="I734" s="272"/>
      <c r="J734" s="268"/>
      <c r="K734" s="268"/>
      <c r="L734" s="273"/>
      <c r="M734" s="274"/>
      <c r="N734" s="275"/>
      <c r="O734" s="275"/>
      <c r="P734" s="275"/>
      <c r="Q734" s="275"/>
      <c r="R734" s="275"/>
      <c r="S734" s="275"/>
      <c r="T734" s="276"/>
      <c r="U734" s="16"/>
      <c r="V734" s="16"/>
      <c r="W734" s="16"/>
      <c r="X734" s="16"/>
      <c r="Y734" s="16"/>
      <c r="Z734" s="16"/>
      <c r="AA734" s="16"/>
      <c r="AB734" s="16"/>
      <c r="AC734" s="16"/>
      <c r="AD734" s="16"/>
      <c r="AE734" s="16"/>
      <c r="AT734" s="277" t="s">
        <v>154</v>
      </c>
      <c r="AU734" s="277" t="s">
        <v>84</v>
      </c>
      <c r="AV734" s="16" t="s">
        <v>164</v>
      </c>
      <c r="AW734" s="16" t="s">
        <v>33</v>
      </c>
      <c r="AX734" s="16" t="s">
        <v>74</v>
      </c>
      <c r="AY734" s="277" t="s">
        <v>143</v>
      </c>
    </row>
    <row r="735" s="13" customFormat="1">
      <c r="A735" s="13"/>
      <c r="B735" s="224"/>
      <c r="C735" s="225"/>
      <c r="D735" s="226" t="s">
        <v>154</v>
      </c>
      <c r="E735" s="227" t="s">
        <v>19</v>
      </c>
      <c r="F735" s="228" t="s">
        <v>1091</v>
      </c>
      <c r="G735" s="225"/>
      <c r="H735" s="229">
        <v>11.528000000000001</v>
      </c>
      <c r="I735" s="230"/>
      <c r="J735" s="225"/>
      <c r="K735" s="225"/>
      <c r="L735" s="231"/>
      <c r="M735" s="232"/>
      <c r="N735" s="233"/>
      <c r="O735" s="233"/>
      <c r="P735" s="233"/>
      <c r="Q735" s="233"/>
      <c r="R735" s="233"/>
      <c r="S735" s="233"/>
      <c r="T735" s="234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5" t="s">
        <v>154</v>
      </c>
      <c r="AU735" s="235" t="s">
        <v>84</v>
      </c>
      <c r="AV735" s="13" t="s">
        <v>84</v>
      </c>
      <c r="AW735" s="13" t="s">
        <v>33</v>
      </c>
      <c r="AX735" s="13" t="s">
        <v>74</v>
      </c>
      <c r="AY735" s="235" t="s">
        <v>143</v>
      </c>
    </row>
    <row r="736" s="13" customFormat="1">
      <c r="A736" s="13"/>
      <c r="B736" s="224"/>
      <c r="C736" s="225"/>
      <c r="D736" s="226" t="s">
        <v>154</v>
      </c>
      <c r="E736" s="227" t="s">
        <v>19</v>
      </c>
      <c r="F736" s="228" t="s">
        <v>1092</v>
      </c>
      <c r="G736" s="225"/>
      <c r="H736" s="229">
        <v>65.210999999999999</v>
      </c>
      <c r="I736" s="230"/>
      <c r="J736" s="225"/>
      <c r="K736" s="225"/>
      <c r="L736" s="231"/>
      <c r="M736" s="232"/>
      <c r="N736" s="233"/>
      <c r="O736" s="233"/>
      <c r="P736" s="233"/>
      <c r="Q736" s="233"/>
      <c r="R736" s="233"/>
      <c r="S736" s="233"/>
      <c r="T736" s="234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5" t="s">
        <v>154</v>
      </c>
      <c r="AU736" s="235" t="s">
        <v>84</v>
      </c>
      <c r="AV736" s="13" t="s">
        <v>84</v>
      </c>
      <c r="AW736" s="13" t="s">
        <v>33</v>
      </c>
      <c r="AX736" s="13" t="s">
        <v>74</v>
      </c>
      <c r="AY736" s="235" t="s">
        <v>143</v>
      </c>
    </row>
    <row r="737" s="13" customFormat="1">
      <c r="A737" s="13"/>
      <c r="B737" s="224"/>
      <c r="C737" s="225"/>
      <c r="D737" s="226" t="s">
        <v>154</v>
      </c>
      <c r="E737" s="227" t="s">
        <v>19</v>
      </c>
      <c r="F737" s="228" t="s">
        <v>1093</v>
      </c>
      <c r="G737" s="225"/>
      <c r="H737" s="229">
        <v>62.145000000000003</v>
      </c>
      <c r="I737" s="230"/>
      <c r="J737" s="225"/>
      <c r="K737" s="225"/>
      <c r="L737" s="231"/>
      <c r="M737" s="232"/>
      <c r="N737" s="233"/>
      <c r="O737" s="233"/>
      <c r="P737" s="233"/>
      <c r="Q737" s="233"/>
      <c r="R737" s="233"/>
      <c r="S737" s="233"/>
      <c r="T737" s="234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5" t="s">
        <v>154</v>
      </c>
      <c r="AU737" s="235" t="s">
        <v>84</v>
      </c>
      <c r="AV737" s="13" t="s">
        <v>84</v>
      </c>
      <c r="AW737" s="13" t="s">
        <v>33</v>
      </c>
      <c r="AX737" s="13" t="s">
        <v>74</v>
      </c>
      <c r="AY737" s="235" t="s">
        <v>143</v>
      </c>
    </row>
    <row r="738" s="13" customFormat="1">
      <c r="A738" s="13"/>
      <c r="B738" s="224"/>
      <c r="C738" s="225"/>
      <c r="D738" s="226" t="s">
        <v>154</v>
      </c>
      <c r="E738" s="227" t="s">
        <v>19</v>
      </c>
      <c r="F738" s="228" t="s">
        <v>1094</v>
      </c>
      <c r="G738" s="225"/>
      <c r="H738" s="229">
        <v>-5.319</v>
      </c>
      <c r="I738" s="230"/>
      <c r="J738" s="225"/>
      <c r="K738" s="225"/>
      <c r="L738" s="231"/>
      <c r="M738" s="232"/>
      <c r="N738" s="233"/>
      <c r="O738" s="233"/>
      <c r="P738" s="233"/>
      <c r="Q738" s="233"/>
      <c r="R738" s="233"/>
      <c r="S738" s="233"/>
      <c r="T738" s="234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5" t="s">
        <v>154</v>
      </c>
      <c r="AU738" s="235" t="s">
        <v>84</v>
      </c>
      <c r="AV738" s="13" t="s">
        <v>84</v>
      </c>
      <c r="AW738" s="13" t="s">
        <v>33</v>
      </c>
      <c r="AX738" s="13" t="s">
        <v>74</v>
      </c>
      <c r="AY738" s="235" t="s">
        <v>143</v>
      </c>
    </row>
    <row r="739" s="13" customFormat="1">
      <c r="A739" s="13"/>
      <c r="B739" s="224"/>
      <c r="C739" s="225"/>
      <c r="D739" s="226" t="s">
        <v>154</v>
      </c>
      <c r="E739" s="227" t="s">
        <v>19</v>
      </c>
      <c r="F739" s="228" t="s">
        <v>1095</v>
      </c>
      <c r="G739" s="225"/>
      <c r="H739" s="229">
        <v>-4.7279999999999998</v>
      </c>
      <c r="I739" s="230"/>
      <c r="J739" s="225"/>
      <c r="K739" s="225"/>
      <c r="L739" s="231"/>
      <c r="M739" s="232"/>
      <c r="N739" s="233"/>
      <c r="O739" s="233"/>
      <c r="P739" s="233"/>
      <c r="Q739" s="233"/>
      <c r="R739" s="233"/>
      <c r="S739" s="233"/>
      <c r="T739" s="234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5" t="s">
        <v>154</v>
      </c>
      <c r="AU739" s="235" t="s">
        <v>84</v>
      </c>
      <c r="AV739" s="13" t="s">
        <v>84</v>
      </c>
      <c r="AW739" s="13" t="s">
        <v>33</v>
      </c>
      <c r="AX739" s="13" t="s">
        <v>74</v>
      </c>
      <c r="AY739" s="235" t="s">
        <v>143</v>
      </c>
    </row>
    <row r="740" s="14" customFormat="1">
      <c r="A740" s="14"/>
      <c r="B740" s="236"/>
      <c r="C740" s="237"/>
      <c r="D740" s="226" t="s">
        <v>154</v>
      </c>
      <c r="E740" s="238" t="s">
        <v>19</v>
      </c>
      <c r="F740" s="239" t="s">
        <v>156</v>
      </c>
      <c r="G740" s="237"/>
      <c r="H740" s="240">
        <v>282.47499999999997</v>
      </c>
      <c r="I740" s="241"/>
      <c r="J740" s="237"/>
      <c r="K740" s="237"/>
      <c r="L740" s="242"/>
      <c r="M740" s="243"/>
      <c r="N740" s="244"/>
      <c r="O740" s="244"/>
      <c r="P740" s="244"/>
      <c r="Q740" s="244"/>
      <c r="R740" s="244"/>
      <c r="S740" s="244"/>
      <c r="T740" s="245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46" t="s">
        <v>154</v>
      </c>
      <c r="AU740" s="246" t="s">
        <v>84</v>
      </c>
      <c r="AV740" s="14" t="s">
        <v>150</v>
      </c>
      <c r="AW740" s="14" t="s">
        <v>33</v>
      </c>
      <c r="AX740" s="14" t="s">
        <v>82</v>
      </c>
      <c r="AY740" s="246" t="s">
        <v>143</v>
      </c>
    </row>
    <row r="741" s="2" customFormat="1" ht="24.15" customHeight="1">
      <c r="A741" s="40"/>
      <c r="B741" s="41"/>
      <c r="C741" s="206" t="s">
        <v>1096</v>
      </c>
      <c r="D741" s="206" t="s">
        <v>145</v>
      </c>
      <c r="E741" s="207" t="s">
        <v>1097</v>
      </c>
      <c r="F741" s="208" t="s">
        <v>1098</v>
      </c>
      <c r="G741" s="209" t="s">
        <v>280</v>
      </c>
      <c r="H741" s="210">
        <v>95.507999999999996</v>
      </c>
      <c r="I741" s="211"/>
      <c r="J741" s="212">
        <f>ROUND(I741*H741,2)</f>
        <v>0</v>
      </c>
      <c r="K741" s="208" t="s">
        <v>167</v>
      </c>
      <c r="L741" s="46"/>
      <c r="M741" s="213" t="s">
        <v>19</v>
      </c>
      <c r="N741" s="214" t="s">
        <v>45</v>
      </c>
      <c r="O741" s="86"/>
      <c r="P741" s="215">
        <f>O741*H741</f>
        <v>0</v>
      </c>
      <c r="Q741" s="215">
        <v>0.00020000000000000001</v>
      </c>
      <c r="R741" s="215">
        <f>Q741*H741</f>
        <v>0.0191016</v>
      </c>
      <c r="S741" s="215">
        <v>0</v>
      </c>
      <c r="T741" s="216">
        <f>S741*H741</f>
        <v>0</v>
      </c>
      <c r="U741" s="40"/>
      <c r="V741" s="40"/>
      <c r="W741" s="40"/>
      <c r="X741" s="40"/>
      <c r="Y741" s="40"/>
      <c r="Z741" s="40"/>
      <c r="AA741" s="40"/>
      <c r="AB741" s="40"/>
      <c r="AC741" s="40"/>
      <c r="AD741" s="40"/>
      <c r="AE741" s="40"/>
      <c r="AR741" s="217" t="s">
        <v>237</v>
      </c>
      <c r="AT741" s="217" t="s">
        <v>145</v>
      </c>
      <c r="AU741" s="217" t="s">
        <v>84</v>
      </c>
      <c r="AY741" s="19" t="s">
        <v>143</v>
      </c>
      <c r="BE741" s="218">
        <f>IF(N741="základní",J741,0)</f>
        <v>0</v>
      </c>
      <c r="BF741" s="218">
        <f>IF(N741="snížená",J741,0)</f>
        <v>0</v>
      </c>
      <c r="BG741" s="218">
        <f>IF(N741="zákl. přenesená",J741,0)</f>
        <v>0</v>
      </c>
      <c r="BH741" s="218">
        <f>IF(N741="sníž. přenesená",J741,0)</f>
        <v>0</v>
      </c>
      <c r="BI741" s="218">
        <f>IF(N741="nulová",J741,0)</f>
        <v>0</v>
      </c>
      <c r="BJ741" s="19" t="s">
        <v>82</v>
      </c>
      <c r="BK741" s="218">
        <f>ROUND(I741*H741,2)</f>
        <v>0</v>
      </c>
      <c r="BL741" s="19" t="s">
        <v>237</v>
      </c>
      <c r="BM741" s="217" t="s">
        <v>1099</v>
      </c>
    </row>
    <row r="742" s="2" customFormat="1">
      <c r="A742" s="40"/>
      <c r="B742" s="41"/>
      <c r="C742" s="42"/>
      <c r="D742" s="219" t="s">
        <v>152</v>
      </c>
      <c r="E742" s="42"/>
      <c r="F742" s="220" t="s">
        <v>1100</v>
      </c>
      <c r="G742" s="42"/>
      <c r="H742" s="42"/>
      <c r="I742" s="221"/>
      <c r="J742" s="42"/>
      <c r="K742" s="42"/>
      <c r="L742" s="46"/>
      <c r="M742" s="222"/>
      <c r="N742" s="223"/>
      <c r="O742" s="86"/>
      <c r="P742" s="86"/>
      <c r="Q742" s="86"/>
      <c r="R742" s="86"/>
      <c r="S742" s="86"/>
      <c r="T742" s="87"/>
      <c r="U742" s="40"/>
      <c r="V742" s="40"/>
      <c r="W742" s="40"/>
      <c r="X742" s="40"/>
      <c r="Y742" s="40"/>
      <c r="Z742" s="40"/>
      <c r="AA742" s="40"/>
      <c r="AB742" s="40"/>
      <c r="AC742" s="40"/>
      <c r="AD742" s="40"/>
      <c r="AE742" s="40"/>
      <c r="AT742" s="19" t="s">
        <v>152</v>
      </c>
      <c r="AU742" s="19" t="s">
        <v>84</v>
      </c>
    </row>
    <row r="743" s="15" customFormat="1">
      <c r="A743" s="15"/>
      <c r="B743" s="247"/>
      <c r="C743" s="248"/>
      <c r="D743" s="226" t="s">
        <v>154</v>
      </c>
      <c r="E743" s="249" t="s">
        <v>19</v>
      </c>
      <c r="F743" s="250" t="s">
        <v>1073</v>
      </c>
      <c r="G743" s="248"/>
      <c r="H743" s="249" t="s">
        <v>19</v>
      </c>
      <c r="I743" s="251"/>
      <c r="J743" s="248"/>
      <c r="K743" s="248"/>
      <c r="L743" s="252"/>
      <c r="M743" s="253"/>
      <c r="N743" s="254"/>
      <c r="O743" s="254"/>
      <c r="P743" s="254"/>
      <c r="Q743" s="254"/>
      <c r="R743" s="254"/>
      <c r="S743" s="254"/>
      <c r="T743" s="255"/>
      <c r="U743" s="15"/>
      <c r="V743" s="15"/>
      <c r="W743" s="15"/>
      <c r="X743" s="15"/>
      <c r="Y743" s="15"/>
      <c r="Z743" s="15"/>
      <c r="AA743" s="15"/>
      <c r="AB743" s="15"/>
      <c r="AC743" s="15"/>
      <c r="AD743" s="15"/>
      <c r="AE743" s="15"/>
      <c r="AT743" s="256" t="s">
        <v>154</v>
      </c>
      <c r="AU743" s="256" t="s">
        <v>84</v>
      </c>
      <c r="AV743" s="15" t="s">
        <v>82</v>
      </c>
      <c r="AW743" s="15" t="s">
        <v>33</v>
      </c>
      <c r="AX743" s="15" t="s">
        <v>74</v>
      </c>
      <c r="AY743" s="256" t="s">
        <v>143</v>
      </c>
    </row>
    <row r="744" s="13" customFormat="1">
      <c r="A744" s="13"/>
      <c r="B744" s="224"/>
      <c r="C744" s="225"/>
      <c r="D744" s="226" t="s">
        <v>154</v>
      </c>
      <c r="E744" s="227" t="s">
        <v>19</v>
      </c>
      <c r="F744" s="228" t="s">
        <v>1101</v>
      </c>
      <c r="G744" s="225"/>
      <c r="H744" s="229">
        <v>5.5999999999999996</v>
      </c>
      <c r="I744" s="230"/>
      <c r="J744" s="225"/>
      <c r="K744" s="225"/>
      <c r="L744" s="231"/>
      <c r="M744" s="232"/>
      <c r="N744" s="233"/>
      <c r="O744" s="233"/>
      <c r="P744" s="233"/>
      <c r="Q744" s="233"/>
      <c r="R744" s="233"/>
      <c r="S744" s="233"/>
      <c r="T744" s="234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35" t="s">
        <v>154</v>
      </c>
      <c r="AU744" s="235" t="s">
        <v>84</v>
      </c>
      <c r="AV744" s="13" t="s">
        <v>84</v>
      </c>
      <c r="AW744" s="13" t="s">
        <v>33</v>
      </c>
      <c r="AX744" s="13" t="s">
        <v>74</v>
      </c>
      <c r="AY744" s="235" t="s">
        <v>143</v>
      </c>
    </row>
    <row r="745" s="15" customFormat="1">
      <c r="A745" s="15"/>
      <c r="B745" s="247"/>
      <c r="C745" s="248"/>
      <c r="D745" s="226" t="s">
        <v>154</v>
      </c>
      <c r="E745" s="249" t="s">
        <v>19</v>
      </c>
      <c r="F745" s="250" t="s">
        <v>1076</v>
      </c>
      <c r="G745" s="248"/>
      <c r="H745" s="249" t="s">
        <v>19</v>
      </c>
      <c r="I745" s="251"/>
      <c r="J745" s="248"/>
      <c r="K745" s="248"/>
      <c r="L745" s="252"/>
      <c r="M745" s="253"/>
      <c r="N745" s="254"/>
      <c r="O745" s="254"/>
      <c r="P745" s="254"/>
      <c r="Q745" s="254"/>
      <c r="R745" s="254"/>
      <c r="S745" s="254"/>
      <c r="T745" s="255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T745" s="256" t="s">
        <v>154</v>
      </c>
      <c r="AU745" s="256" t="s">
        <v>84</v>
      </c>
      <c r="AV745" s="15" t="s">
        <v>82</v>
      </c>
      <c r="AW745" s="15" t="s">
        <v>33</v>
      </c>
      <c r="AX745" s="15" t="s">
        <v>74</v>
      </c>
      <c r="AY745" s="256" t="s">
        <v>143</v>
      </c>
    </row>
    <row r="746" s="13" customFormat="1">
      <c r="A746" s="13"/>
      <c r="B746" s="224"/>
      <c r="C746" s="225"/>
      <c r="D746" s="226" t="s">
        <v>154</v>
      </c>
      <c r="E746" s="227" t="s">
        <v>19</v>
      </c>
      <c r="F746" s="228" t="s">
        <v>1102</v>
      </c>
      <c r="G746" s="225"/>
      <c r="H746" s="229">
        <v>6.9000000000000004</v>
      </c>
      <c r="I746" s="230"/>
      <c r="J746" s="225"/>
      <c r="K746" s="225"/>
      <c r="L746" s="231"/>
      <c r="M746" s="232"/>
      <c r="N746" s="233"/>
      <c r="O746" s="233"/>
      <c r="P746" s="233"/>
      <c r="Q746" s="233"/>
      <c r="R746" s="233"/>
      <c r="S746" s="233"/>
      <c r="T746" s="234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35" t="s">
        <v>154</v>
      </c>
      <c r="AU746" s="235" t="s">
        <v>84</v>
      </c>
      <c r="AV746" s="13" t="s">
        <v>84</v>
      </c>
      <c r="AW746" s="13" t="s">
        <v>33</v>
      </c>
      <c r="AX746" s="13" t="s">
        <v>74</v>
      </c>
      <c r="AY746" s="235" t="s">
        <v>143</v>
      </c>
    </row>
    <row r="747" s="15" customFormat="1">
      <c r="A747" s="15"/>
      <c r="B747" s="247"/>
      <c r="C747" s="248"/>
      <c r="D747" s="226" t="s">
        <v>154</v>
      </c>
      <c r="E747" s="249" t="s">
        <v>19</v>
      </c>
      <c r="F747" s="250" t="s">
        <v>1083</v>
      </c>
      <c r="G747" s="248"/>
      <c r="H747" s="249" t="s">
        <v>19</v>
      </c>
      <c r="I747" s="251"/>
      <c r="J747" s="248"/>
      <c r="K747" s="248"/>
      <c r="L747" s="252"/>
      <c r="M747" s="253"/>
      <c r="N747" s="254"/>
      <c r="O747" s="254"/>
      <c r="P747" s="254"/>
      <c r="Q747" s="254"/>
      <c r="R747" s="254"/>
      <c r="S747" s="254"/>
      <c r="T747" s="255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T747" s="256" t="s">
        <v>154</v>
      </c>
      <c r="AU747" s="256" t="s">
        <v>84</v>
      </c>
      <c r="AV747" s="15" t="s">
        <v>82</v>
      </c>
      <c r="AW747" s="15" t="s">
        <v>33</v>
      </c>
      <c r="AX747" s="15" t="s">
        <v>74</v>
      </c>
      <c r="AY747" s="256" t="s">
        <v>143</v>
      </c>
    </row>
    <row r="748" s="13" customFormat="1">
      <c r="A748" s="13"/>
      <c r="B748" s="224"/>
      <c r="C748" s="225"/>
      <c r="D748" s="226" t="s">
        <v>154</v>
      </c>
      <c r="E748" s="227" t="s">
        <v>19</v>
      </c>
      <c r="F748" s="228" t="s">
        <v>1103</v>
      </c>
      <c r="G748" s="225"/>
      <c r="H748" s="229">
        <v>37.905999999999999</v>
      </c>
      <c r="I748" s="230"/>
      <c r="J748" s="225"/>
      <c r="K748" s="225"/>
      <c r="L748" s="231"/>
      <c r="M748" s="232"/>
      <c r="N748" s="233"/>
      <c r="O748" s="233"/>
      <c r="P748" s="233"/>
      <c r="Q748" s="233"/>
      <c r="R748" s="233"/>
      <c r="S748" s="233"/>
      <c r="T748" s="234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35" t="s">
        <v>154</v>
      </c>
      <c r="AU748" s="235" t="s">
        <v>84</v>
      </c>
      <c r="AV748" s="13" t="s">
        <v>84</v>
      </c>
      <c r="AW748" s="13" t="s">
        <v>33</v>
      </c>
      <c r="AX748" s="13" t="s">
        <v>74</v>
      </c>
      <c r="AY748" s="235" t="s">
        <v>143</v>
      </c>
    </row>
    <row r="749" s="16" customFormat="1">
      <c r="A749" s="16"/>
      <c r="B749" s="267"/>
      <c r="C749" s="268"/>
      <c r="D749" s="226" t="s">
        <v>154</v>
      </c>
      <c r="E749" s="269" t="s">
        <v>19</v>
      </c>
      <c r="F749" s="270" t="s">
        <v>419</v>
      </c>
      <c r="G749" s="268"/>
      <c r="H749" s="271">
        <v>50.405999999999999</v>
      </c>
      <c r="I749" s="272"/>
      <c r="J749" s="268"/>
      <c r="K749" s="268"/>
      <c r="L749" s="273"/>
      <c r="M749" s="274"/>
      <c r="N749" s="275"/>
      <c r="O749" s="275"/>
      <c r="P749" s="275"/>
      <c r="Q749" s="275"/>
      <c r="R749" s="275"/>
      <c r="S749" s="275"/>
      <c r="T749" s="276"/>
      <c r="U749" s="16"/>
      <c r="V749" s="16"/>
      <c r="W749" s="16"/>
      <c r="X749" s="16"/>
      <c r="Y749" s="16"/>
      <c r="Z749" s="16"/>
      <c r="AA749" s="16"/>
      <c r="AB749" s="16"/>
      <c r="AC749" s="16"/>
      <c r="AD749" s="16"/>
      <c r="AE749" s="16"/>
      <c r="AT749" s="277" t="s">
        <v>154</v>
      </c>
      <c r="AU749" s="277" t="s">
        <v>84</v>
      </c>
      <c r="AV749" s="16" t="s">
        <v>164</v>
      </c>
      <c r="AW749" s="16" t="s">
        <v>33</v>
      </c>
      <c r="AX749" s="16" t="s">
        <v>74</v>
      </c>
      <c r="AY749" s="277" t="s">
        <v>143</v>
      </c>
    </row>
    <row r="750" s="13" customFormat="1">
      <c r="A750" s="13"/>
      <c r="B750" s="224"/>
      <c r="C750" s="225"/>
      <c r="D750" s="226" t="s">
        <v>154</v>
      </c>
      <c r="E750" s="227" t="s">
        <v>19</v>
      </c>
      <c r="F750" s="228" t="s">
        <v>1104</v>
      </c>
      <c r="G750" s="225"/>
      <c r="H750" s="229">
        <v>2.6499999999999999</v>
      </c>
      <c r="I750" s="230"/>
      <c r="J750" s="225"/>
      <c r="K750" s="225"/>
      <c r="L750" s="231"/>
      <c r="M750" s="232"/>
      <c r="N750" s="233"/>
      <c r="O750" s="233"/>
      <c r="P750" s="233"/>
      <c r="Q750" s="233"/>
      <c r="R750" s="233"/>
      <c r="S750" s="233"/>
      <c r="T750" s="234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5" t="s">
        <v>154</v>
      </c>
      <c r="AU750" s="235" t="s">
        <v>84</v>
      </c>
      <c r="AV750" s="13" t="s">
        <v>84</v>
      </c>
      <c r="AW750" s="13" t="s">
        <v>33</v>
      </c>
      <c r="AX750" s="13" t="s">
        <v>74</v>
      </c>
      <c r="AY750" s="235" t="s">
        <v>143</v>
      </c>
    </row>
    <row r="751" s="13" customFormat="1">
      <c r="A751" s="13"/>
      <c r="B751" s="224"/>
      <c r="C751" s="225"/>
      <c r="D751" s="226" t="s">
        <v>154</v>
      </c>
      <c r="E751" s="227" t="s">
        <v>19</v>
      </c>
      <c r="F751" s="228" t="s">
        <v>1105</v>
      </c>
      <c r="G751" s="225"/>
      <c r="H751" s="229">
        <v>21.736999999999998</v>
      </c>
      <c r="I751" s="230"/>
      <c r="J751" s="225"/>
      <c r="K751" s="225"/>
      <c r="L751" s="231"/>
      <c r="M751" s="232"/>
      <c r="N751" s="233"/>
      <c r="O751" s="233"/>
      <c r="P751" s="233"/>
      <c r="Q751" s="233"/>
      <c r="R751" s="233"/>
      <c r="S751" s="233"/>
      <c r="T751" s="234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35" t="s">
        <v>154</v>
      </c>
      <c r="AU751" s="235" t="s">
        <v>84</v>
      </c>
      <c r="AV751" s="13" t="s">
        <v>84</v>
      </c>
      <c r="AW751" s="13" t="s">
        <v>33</v>
      </c>
      <c r="AX751" s="13" t="s">
        <v>74</v>
      </c>
      <c r="AY751" s="235" t="s">
        <v>143</v>
      </c>
    </row>
    <row r="752" s="13" customFormat="1">
      <c r="A752" s="13"/>
      <c r="B752" s="224"/>
      <c r="C752" s="225"/>
      <c r="D752" s="226" t="s">
        <v>154</v>
      </c>
      <c r="E752" s="227" t="s">
        <v>19</v>
      </c>
      <c r="F752" s="228" t="s">
        <v>1106</v>
      </c>
      <c r="G752" s="225"/>
      <c r="H752" s="229">
        <v>20.715</v>
      </c>
      <c r="I752" s="230"/>
      <c r="J752" s="225"/>
      <c r="K752" s="225"/>
      <c r="L752" s="231"/>
      <c r="M752" s="232"/>
      <c r="N752" s="233"/>
      <c r="O752" s="233"/>
      <c r="P752" s="233"/>
      <c r="Q752" s="233"/>
      <c r="R752" s="233"/>
      <c r="S752" s="233"/>
      <c r="T752" s="234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35" t="s">
        <v>154</v>
      </c>
      <c r="AU752" s="235" t="s">
        <v>84</v>
      </c>
      <c r="AV752" s="13" t="s">
        <v>84</v>
      </c>
      <c r="AW752" s="13" t="s">
        <v>33</v>
      </c>
      <c r="AX752" s="13" t="s">
        <v>74</v>
      </c>
      <c r="AY752" s="235" t="s">
        <v>143</v>
      </c>
    </row>
    <row r="753" s="16" customFormat="1">
      <c r="A753" s="16"/>
      <c r="B753" s="267"/>
      <c r="C753" s="268"/>
      <c r="D753" s="226" t="s">
        <v>154</v>
      </c>
      <c r="E753" s="269" t="s">
        <v>19</v>
      </c>
      <c r="F753" s="270" t="s">
        <v>419</v>
      </c>
      <c r="G753" s="268"/>
      <c r="H753" s="271">
        <v>45.101999999999997</v>
      </c>
      <c r="I753" s="272"/>
      <c r="J753" s="268"/>
      <c r="K753" s="268"/>
      <c r="L753" s="273"/>
      <c r="M753" s="274"/>
      <c r="N753" s="275"/>
      <c r="O753" s="275"/>
      <c r="P753" s="275"/>
      <c r="Q753" s="275"/>
      <c r="R753" s="275"/>
      <c r="S753" s="275"/>
      <c r="T753" s="276"/>
      <c r="U753" s="16"/>
      <c r="V753" s="16"/>
      <c r="W753" s="16"/>
      <c r="X753" s="16"/>
      <c r="Y753" s="16"/>
      <c r="Z753" s="16"/>
      <c r="AA753" s="16"/>
      <c r="AB753" s="16"/>
      <c r="AC753" s="16"/>
      <c r="AD753" s="16"/>
      <c r="AE753" s="16"/>
      <c r="AT753" s="277" t="s">
        <v>154</v>
      </c>
      <c r="AU753" s="277" t="s">
        <v>84</v>
      </c>
      <c r="AV753" s="16" t="s">
        <v>164</v>
      </c>
      <c r="AW753" s="16" t="s">
        <v>33</v>
      </c>
      <c r="AX753" s="16" t="s">
        <v>74</v>
      </c>
      <c r="AY753" s="277" t="s">
        <v>143</v>
      </c>
    </row>
    <row r="754" s="14" customFormat="1">
      <c r="A754" s="14"/>
      <c r="B754" s="236"/>
      <c r="C754" s="237"/>
      <c r="D754" s="226" t="s">
        <v>154</v>
      </c>
      <c r="E754" s="238" t="s">
        <v>19</v>
      </c>
      <c r="F754" s="239" t="s">
        <v>156</v>
      </c>
      <c r="G754" s="237"/>
      <c r="H754" s="240">
        <v>95.507999999999996</v>
      </c>
      <c r="I754" s="241"/>
      <c r="J754" s="237"/>
      <c r="K754" s="237"/>
      <c r="L754" s="242"/>
      <c r="M754" s="243"/>
      <c r="N754" s="244"/>
      <c r="O754" s="244"/>
      <c r="P754" s="244"/>
      <c r="Q754" s="244"/>
      <c r="R754" s="244"/>
      <c r="S754" s="244"/>
      <c r="T754" s="245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46" t="s">
        <v>154</v>
      </c>
      <c r="AU754" s="246" t="s">
        <v>84</v>
      </c>
      <c r="AV754" s="14" t="s">
        <v>150</v>
      </c>
      <c r="AW754" s="14" t="s">
        <v>33</v>
      </c>
      <c r="AX754" s="14" t="s">
        <v>82</v>
      </c>
      <c r="AY754" s="246" t="s">
        <v>143</v>
      </c>
    </row>
    <row r="755" s="2" customFormat="1" ht="24.15" customHeight="1">
      <c r="A755" s="40"/>
      <c r="B755" s="41"/>
      <c r="C755" s="206" t="s">
        <v>1107</v>
      </c>
      <c r="D755" s="206" t="s">
        <v>145</v>
      </c>
      <c r="E755" s="207" t="s">
        <v>1108</v>
      </c>
      <c r="F755" s="208" t="s">
        <v>1109</v>
      </c>
      <c r="G755" s="209" t="s">
        <v>217</v>
      </c>
      <c r="H755" s="210">
        <v>10.176</v>
      </c>
      <c r="I755" s="211"/>
      <c r="J755" s="212">
        <f>ROUND(I755*H755,2)</f>
        <v>0</v>
      </c>
      <c r="K755" s="208" t="s">
        <v>167</v>
      </c>
      <c r="L755" s="46"/>
      <c r="M755" s="213" t="s">
        <v>19</v>
      </c>
      <c r="N755" s="214" t="s">
        <v>45</v>
      </c>
      <c r="O755" s="86"/>
      <c r="P755" s="215">
        <f>O755*H755</f>
        <v>0</v>
      </c>
      <c r="Q755" s="215">
        <v>0</v>
      </c>
      <c r="R755" s="215">
        <f>Q755*H755</f>
        <v>0</v>
      </c>
      <c r="S755" s="215">
        <v>0</v>
      </c>
      <c r="T755" s="216">
        <f>S755*H755</f>
        <v>0</v>
      </c>
      <c r="U755" s="40"/>
      <c r="V755" s="40"/>
      <c r="W755" s="40"/>
      <c r="X755" s="40"/>
      <c r="Y755" s="40"/>
      <c r="Z755" s="40"/>
      <c r="AA755" s="40"/>
      <c r="AB755" s="40"/>
      <c r="AC755" s="40"/>
      <c r="AD755" s="40"/>
      <c r="AE755" s="40"/>
      <c r="AR755" s="217" t="s">
        <v>237</v>
      </c>
      <c r="AT755" s="217" t="s">
        <v>145</v>
      </c>
      <c r="AU755" s="217" t="s">
        <v>84</v>
      </c>
      <c r="AY755" s="19" t="s">
        <v>143</v>
      </c>
      <c r="BE755" s="218">
        <f>IF(N755="základní",J755,0)</f>
        <v>0</v>
      </c>
      <c r="BF755" s="218">
        <f>IF(N755="snížená",J755,0)</f>
        <v>0</v>
      </c>
      <c r="BG755" s="218">
        <f>IF(N755="zákl. přenesená",J755,0)</f>
        <v>0</v>
      </c>
      <c r="BH755" s="218">
        <f>IF(N755="sníž. přenesená",J755,0)</f>
        <v>0</v>
      </c>
      <c r="BI755" s="218">
        <f>IF(N755="nulová",J755,0)</f>
        <v>0</v>
      </c>
      <c r="BJ755" s="19" t="s">
        <v>82</v>
      </c>
      <c r="BK755" s="218">
        <f>ROUND(I755*H755,2)</f>
        <v>0</v>
      </c>
      <c r="BL755" s="19" t="s">
        <v>237</v>
      </c>
      <c r="BM755" s="217" t="s">
        <v>1110</v>
      </c>
    </row>
    <row r="756" s="2" customFormat="1">
      <c r="A756" s="40"/>
      <c r="B756" s="41"/>
      <c r="C756" s="42"/>
      <c r="D756" s="219" t="s">
        <v>152</v>
      </c>
      <c r="E756" s="42"/>
      <c r="F756" s="220" t="s">
        <v>1111</v>
      </c>
      <c r="G756" s="42"/>
      <c r="H756" s="42"/>
      <c r="I756" s="221"/>
      <c r="J756" s="42"/>
      <c r="K756" s="42"/>
      <c r="L756" s="46"/>
      <c r="M756" s="222"/>
      <c r="N756" s="223"/>
      <c r="O756" s="86"/>
      <c r="P756" s="86"/>
      <c r="Q756" s="86"/>
      <c r="R756" s="86"/>
      <c r="S756" s="86"/>
      <c r="T756" s="87"/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T756" s="19" t="s">
        <v>152</v>
      </c>
      <c r="AU756" s="19" t="s">
        <v>84</v>
      </c>
    </row>
    <row r="757" s="2" customFormat="1" ht="16.5" customHeight="1">
      <c r="A757" s="40"/>
      <c r="B757" s="41"/>
      <c r="C757" s="257" t="s">
        <v>1112</v>
      </c>
      <c r="D757" s="257" t="s">
        <v>203</v>
      </c>
      <c r="E757" s="258" t="s">
        <v>1113</v>
      </c>
      <c r="F757" s="259" t="s">
        <v>1114</v>
      </c>
      <c r="G757" s="260" t="s">
        <v>217</v>
      </c>
      <c r="H757" s="261">
        <v>11.194000000000001</v>
      </c>
      <c r="I757" s="262"/>
      <c r="J757" s="263">
        <f>ROUND(I757*H757,2)</f>
        <v>0</v>
      </c>
      <c r="K757" s="259" t="s">
        <v>167</v>
      </c>
      <c r="L757" s="264"/>
      <c r="M757" s="265" t="s">
        <v>19</v>
      </c>
      <c r="N757" s="266" t="s">
        <v>45</v>
      </c>
      <c r="O757" s="86"/>
      <c r="P757" s="215">
        <f>O757*H757</f>
        <v>0</v>
      </c>
      <c r="Q757" s="215">
        <v>0.00013999999999999999</v>
      </c>
      <c r="R757" s="215">
        <f>Q757*H757</f>
        <v>0.00156716</v>
      </c>
      <c r="S757" s="215">
        <v>0</v>
      </c>
      <c r="T757" s="216">
        <f>S757*H757</f>
        <v>0</v>
      </c>
      <c r="U757" s="40"/>
      <c r="V757" s="40"/>
      <c r="W757" s="40"/>
      <c r="X757" s="40"/>
      <c r="Y757" s="40"/>
      <c r="Z757" s="40"/>
      <c r="AA757" s="40"/>
      <c r="AB757" s="40"/>
      <c r="AC757" s="40"/>
      <c r="AD757" s="40"/>
      <c r="AE757" s="40"/>
      <c r="AR757" s="217" t="s">
        <v>356</v>
      </c>
      <c r="AT757" s="217" t="s">
        <v>203</v>
      </c>
      <c r="AU757" s="217" t="s">
        <v>84</v>
      </c>
      <c r="AY757" s="19" t="s">
        <v>143</v>
      </c>
      <c r="BE757" s="218">
        <f>IF(N757="základní",J757,0)</f>
        <v>0</v>
      </c>
      <c r="BF757" s="218">
        <f>IF(N757="snížená",J757,0)</f>
        <v>0</v>
      </c>
      <c r="BG757" s="218">
        <f>IF(N757="zákl. přenesená",J757,0)</f>
        <v>0</v>
      </c>
      <c r="BH757" s="218">
        <f>IF(N757="sníž. přenesená",J757,0)</f>
        <v>0</v>
      </c>
      <c r="BI757" s="218">
        <f>IF(N757="nulová",J757,0)</f>
        <v>0</v>
      </c>
      <c r="BJ757" s="19" t="s">
        <v>82</v>
      </c>
      <c r="BK757" s="218">
        <f>ROUND(I757*H757,2)</f>
        <v>0</v>
      </c>
      <c r="BL757" s="19" t="s">
        <v>237</v>
      </c>
      <c r="BM757" s="217" t="s">
        <v>1115</v>
      </c>
    </row>
    <row r="758" s="13" customFormat="1">
      <c r="A758" s="13"/>
      <c r="B758" s="224"/>
      <c r="C758" s="225"/>
      <c r="D758" s="226" t="s">
        <v>154</v>
      </c>
      <c r="E758" s="227" t="s">
        <v>19</v>
      </c>
      <c r="F758" s="228" t="s">
        <v>1116</v>
      </c>
      <c r="G758" s="225"/>
      <c r="H758" s="229">
        <v>11.194000000000001</v>
      </c>
      <c r="I758" s="230"/>
      <c r="J758" s="225"/>
      <c r="K758" s="225"/>
      <c r="L758" s="231"/>
      <c r="M758" s="232"/>
      <c r="N758" s="233"/>
      <c r="O758" s="233"/>
      <c r="P758" s="233"/>
      <c r="Q758" s="233"/>
      <c r="R758" s="233"/>
      <c r="S758" s="233"/>
      <c r="T758" s="234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35" t="s">
        <v>154</v>
      </c>
      <c r="AU758" s="235" t="s">
        <v>84</v>
      </c>
      <c r="AV758" s="13" t="s">
        <v>84</v>
      </c>
      <c r="AW758" s="13" t="s">
        <v>33</v>
      </c>
      <c r="AX758" s="13" t="s">
        <v>74</v>
      </c>
      <c r="AY758" s="235" t="s">
        <v>143</v>
      </c>
    </row>
    <row r="759" s="14" customFormat="1">
      <c r="A759" s="14"/>
      <c r="B759" s="236"/>
      <c r="C759" s="237"/>
      <c r="D759" s="226" t="s">
        <v>154</v>
      </c>
      <c r="E759" s="238" t="s">
        <v>19</v>
      </c>
      <c r="F759" s="239" t="s">
        <v>156</v>
      </c>
      <c r="G759" s="237"/>
      <c r="H759" s="240">
        <v>11.194000000000001</v>
      </c>
      <c r="I759" s="241"/>
      <c r="J759" s="237"/>
      <c r="K759" s="237"/>
      <c r="L759" s="242"/>
      <c r="M759" s="243"/>
      <c r="N759" s="244"/>
      <c r="O759" s="244"/>
      <c r="P759" s="244"/>
      <c r="Q759" s="244"/>
      <c r="R759" s="244"/>
      <c r="S759" s="244"/>
      <c r="T759" s="245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46" t="s">
        <v>154</v>
      </c>
      <c r="AU759" s="246" t="s">
        <v>84</v>
      </c>
      <c r="AV759" s="14" t="s">
        <v>150</v>
      </c>
      <c r="AW759" s="14" t="s">
        <v>33</v>
      </c>
      <c r="AX759" s="14" t="s">
        <v>82</v>
      </c>
      <c r="AY759" s="246" t="s">
        <v>143</v>
      </c>
    </row>
    <row r="760" s="2" customFormat="1" ht="24.15" customHeight="1">
      <c r="A760" s="40"/>
      <c r="B760" s="41"/>
      <c r="C760" s="206" t="s">
        <v>1117</v>
      </c>
      <c r="D760" s="206" t="s">
        <v>145</v>
      </c>
      <c r="E760" s="207" t="s">
        <v>1118</v>
      </c>
      <c r="F760" s="208" t="s">
        <v>1119</v>
      </c>
      <c r="G760" s="209" t="s">
        <v>217</v>
      </c>
      <c r="H760" s="210">
        <v>10.176</v>
      </c>
      <c r="I760" s="211"/>
      <c r="J760" s="212">
        <f>ROUND(I760*H760,2)</f>
        <v>0</v>
      </c>
      <c r="K760" s="208" t="s">
        <v>167</v>
      </c>
      <c r="L760" s="46"/>
      <c r="M760" s="213" t="s">
        <v>19</v>
      </c>
      <c r="N760" s="214" t="s">
        <v>45</v>
      </c>
      <c r="O760" s="86"/>
      <c r="P760" s="215">
        <f>O760*H760</f>
        <v>0</v>
      </c>
      <c r="Q760" s="215">
        <v>0</v>
      </c>
      <c r="R760" s="215">
        <f>Q760*H760</f>
        <v>0</v>
      </c>
      <c r="S760" s="215">
        <v>0</v>
      </c>
      <c r="T760" s="216">
        <f>S760*H760</f>
        <v>0</v>
      </c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R760" s="217" t="s">
        <v>237</v>
      </c>
      <c r="AT760" s="217" t="s">
        <v>145</v>
      </c>
      <c r="AU760" s="217" t="s">
        <v>84</v>
      </c>
      <c r="AY760" s="19" t="s">
        <v>143</v>
      </c>
      <c r="BE760" s="218">
        <f>IF(N760="základní",J760,0)</f>
        <v>0</v>
      </c>
      <c r="BF760" s="218">
        <f>IF(N760="snížená",J760,0)</f>
        <v>0</v>
      </c>
      <c r="BG760" s="218">
        <f>IF(N760="zákl. přenesená",J760,0)</f>
        <v>0</v>
      </c>
      <c r="BH760" s="218">
        <f>IF(N760="sníž. přenesená",J760,0)</f>
        <v>0</v>
      </c>
      <c r="BI760" s="218">
        <f>IF(N760="nulová",J760,0)</f>
        <v>0</v>
      </c>
      <c r="BJ760" s="19" t="s">
        <v>82</v>
      </c>
      <c r="BK760" s="218">
        <f>ROUND(I760*H760,2)</f>
        <v>0</v>
      </c>
      <c r="BL760" s="19" t="s">
        <v>237</v>
      </c>
      <c r="BM760" s="217" t="s">
        <v>1120</v>
      </c>
    </row>
    <row r="761" s="2" customFormat="1">
      <c r="A761" s="40"/>
      <c r="B761" s="41"/>
      <c r="C761" s="42"/>
      <c r="D761" s="219" t="s">
        <v>152</v>
      </c>
      <c r="E761" s="42"/>
      <c r="F761" s="220" t="s">
        <v>1121</v>
      </c>
      <c r="G761" s="42"/>
      <c r="H761" s="42"/>
      <c r="I761" s="221"/>
      <c r="J761" s="42"/>
      <c r="K761" s="42"/>
      <c r="L761" s="46"/>
      <c r="M761" s="222"/>
      <c r="N761" s="223"/>
      <c r="O761" s="86"/>
      <c r="P761" s="86"/>
      <c r="Q761" s="86"/>
      <c r="R761" s="86"/>
      <c r="S761" s="86"/>
      <c r="T761" s="87"/>
      <c r="U761" s="40"/>
      <c r="V761" s="40"/>
      <c r="W761" s="40"/>
      <c r="X761" s="40"/>
      <c r="Y761" s="40"/>
      <c r="Z761" s="40"/>
      <c r="AA761" s="40"/>
      <c r="AB761" s="40"/>
      <c r="AC761" s="40"/>
      <c r="AD761" s="40"/>
      <c r="AE761" s="40"/>
      <c r="AT761" s="19" t="s">
        <v>152</v>
      </c>
      <c r="AU761" s="19" t="s">
        <v>84</v>
      </c>
    </row>
    <row r="762" s="15" customFormat="1">
      <c r="A762" s="15"/>
      <c r="B762" s="247"/>
      <c r="C762" s="248"/>
      <c r="D762" s="226" t="s">
        <v>154</v>
      </c>
      <c r="E762" s="249" t="s">
        <v>19</v>
      </c>
      <c r="F762" s="250" t="s">
        <v>1122</v>
      </c>
      <c r="G762" s="248"/>
      <c r="H762" s="249" t="s">
        <v>19</v>
      </c>
      <c r="I762" s="251"/>
      <c r="J762" s="248"/>
      <c r="K762" s="248"/>
      <c r="L762" s="252"/>
      <c r="M762" s="253"/>
      <c r="N762" s="254"/>
      <c r="O762" s="254"/>
      <c r="P762" s="254"/>
      <c r="Q762" s="254"/>
      <c r="R762" s="254"/>
      <c r="S762" s="254"/>
      <c r="T762" s="255"/>
      <c r="U762" s="15"/>
      <c r="V762" s="15"/>
      <c r="W762" s="15"/>
      <c r="X762" s="15"/>
      <c r="Y762" s="15"/>
      <c r="Z762" s="15"/>
      <c r="AA762" s="15"/>
      <c r="AB762" s="15"/>
      <c r="AC762" s="15"/>
      <c r="AD762" s="15"/>
      <c r="AE762" s="15"/>
      <c r="AT762" s="256" t="s">
        <v>154</v>
      </c>
      <c r="AU762" s="256" t="s">
        <v>84</v>
      </c>
      <c r="AV762" s="15" t="s">
        <v>82</v>
      </c>
      <c r="AW762" s="15" t="s">
        <v>33</v>
      </c>
      <c r="AX762" s="15" t="s">
        <v>74</v>
      </c>
      <c r="AY762" s="256" t="s">
        <v>143</v>
      </c>
    </row>
    <row r="763" s="13" customFormat="1">
      <c r="A763" s="13"/>
      <c r="B763" s="224"/>
      <c r="C763" s="225"/>
      <c r="D763" s="226" t="s">
        <v>154</v>
      </c>
      <c r="E763" s="227" t="s">
        <v>19</v>
      </c>
      <c r="F763" s="228" t="s">
        <v>1123</v>
      </c>
      <c r="G763" s="225"/>
      <c r="H763" s="229">
        <v>10.176</v>
      </c>
      <c r="I763" s="230"/>
      <c r="J763" s="225"/>
      <c r="K763" s="225"/>
      <c r="L763" s="231"/>
      <c r="M763" s="232"/>
      <c r="N763" s="233"/>
      <c r="O763" s="233"/>
      <c r="P763" s="233"/>
      <c r="Q763" s="233"/>
      <c r="R763" s="233"/>
      <c r="S763" s="233"/>
      <c r="T763" s="234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35" t="s">
        <v>154</v>
      </c>
      <c r="AU763" s="235" t="s">
        <v>84</v>
      </c>
      <c r="AV763" s="13" t="s">
        <v>84</v>
      </c>
      <c r="AW763" s="13" t="s">
        <v>33</v>
      </c>
      <c r="AX763" s="13" t="s">
        <v>74</v>
      </c>
      <c r="AY763" s="235" t="s">
        <v>143</v>
      </c>
    </row>
    <row r="764" s="14" customFormat="1">
      <c r="A764" s="14"/>
      <c r="B764" s="236"/>
      <c r="C764" s="237"/>
      <c r="D764" s="226" t="s">
        <v>154</v>
      </c>
      <c r="E764" s="238" t="s">
        <v>19</v>
      </c>
      <c r="F764" s="239" t="s">
        <v>156</v>
      </c>
      <c r="G764" s="237"/>
      <c r="H764" s="240">
        <v>10.176</v>
      </c>
      <c r="I764" s="241"/>
      <c r="J764" s="237"/>
      <c r="K764" s="237"/>
      <c r="L764" s="242"/>
      <c r="M764" s="243"/>
      <c r="N764" s="244"/>
      <c r="O764" s="244"/>
      <c r="P764" s="244"/>
      <c r="Q764" s="244"/>
      <c r="R764" s="244"/>
      <c r="S764" s="244"/>
      <c r="T764" s="245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46" t="s">
        <v>154</v>
      </c>
      <c r="AU764" s="246" t="s">
        <v>84</v>
      </c>
      <c r="AV764" s="14" t="s">
        <v>150</v>
      </c>
      <c r="AW764" s="14" t="s">
        <v>33</v>
      </c>
      <c r="AX764" s="14" t="s">
        <v>82</v>
      </c>
      <c r="AY764" s="246" t="s">
        <v>143</v>
      </c>
    </row>
    <row r="765" s="2" customFormat="1" ht="16.5" customHeight="1">
      <c r="A765" s="40"/>
      <c r="B765" s="41"/>
      <c r="C765" s="257" t="s">
        <v>1124</v>
      </c>
      <c r="D765" s="257" t="s">
        <v>203</v>
      </c>
      <c r="E765" s="258" t="s">
        <v>1125</v>
      </c>
      <c r="F765" s="259" t="s">
        <v>1126</v>
      </c>
      <c r="G765" s="260" t="s">
        <v>217</v>
      </c>
      <c r="H765" s="261">
        <v>10.380000000000001</v>
      </c>
      <c r="I765" s="262"/>
      <c r="J765" s="263">
        <f>ROUND(I765*H765,2)</f>
        <v>0</v>
      </c>
      <c r="K765" s="259" t="s">
        <v>167</v>
      </c>
      <c r="L765" s="264"/>
      <c r="M765" s="265" t="s">
        <v>19</v>
      </c>
      <c r="N765" s="266" t="s">
        <v>45</v>
      </c>
      <c r="O765" s="86"/>
      <c r="P765" s="215">
        <f>O765*H765</f>
        <v>0</v>
      </c>
      <c r="Q765" s="215">
        <v>0.0044999999999999997</v>
      </c>
      <c r="R765" s="215">
        <f>Q765*H765</f>
        <v>0.046710000000000002</v>
      </c>
      <c r="S765" s="215">
        <v>0</v>
      </c>
      <c r="T765" s="216">
        <f>S765*H765</f>
        <v>0</v>
      </c>
      <c r="U765" s="40"/>
      <c r="V765" s="40"/>
      <c r="W765" s="40"/>
      <c r="X765" s="40"/>
      <c r="Y765" s="40"/>
      <c r="Z765" s="40"/>
      <c r="AA765" s="40"/>
      <c r="AB765" s="40"/>
      <c r="AC765" s="40"/>
      <c r="AD765" s="40"/>
      <c r="AE765" s="40"/>
      <c r="AR765" s="217" t="s">
        <v>356</v>
      </c>
      <c r="AT765" s="217" t="s">
        <v>203</v>
      </c>
      <c r="AU765" s="217" t="s">
        <v>84</v>
      </c>
      <c r="AY765" s="19" t="s">
        <v>143</v>
      </c>
      <c r="BE765" s="218">
        <f>IF(N765="základní",J765,0)</f>
        <v>0</v>
      </c>
      <c r="BF765" s="218">
        <f>IF(N765="snížená",J765,0)</f>
        <v>0</v>
      </c>
      <c r="BG765" s="218">
        <f>IF(N765="zákl. přenesená",J765,0)</f>
        <v>0</v>
      </c>
      <c r="BH765" s="218">
        <f>IF(N765="sníž. přenesená",J765,0)</f>
        <v>0</v>
      </c>
      <c r="BI765" s="218">
        <f>IF(N765="nulová",J765,0)</f>
        <v>0</v>
      </c>
      <c r="BJ765" s="19" t="s">
        <v>82</v>
      </c>
      <c r="BK765" s="218">
        <f>ROUND(I765*H765,2)</f>
        <v>0</v>
      </c>
      <c r="BL765" s="19" t="s">
        <v>237</v>
      </c>
      <c r="BM765" s="217" t="s">
        <v>1127</v>
      </c>
    </row>
    <row r="766" s="13" customFormat="1">
      <c r="A766" s="13"/>
      <c r="B766" s="224"/>
      <c r="C766" s="225"/>
      <c r="D766" s="226" t="s">
        <v>154</v>
      </c>
      <c r="E766" s="227" t="s">
        <v>19</v>
      </c>
      <c r="F766" s="228" t="s">
        <v>1128</v>
      </c>
      <c r="G766" s="225"/>
      <c r="H766" s="229">
        <v>10.380000000000001</v>
      </c>
      <c r="I766" s="230"/>
      <c r="J766" s="225"/>
      <c r="K766" s="225"/>
      <c r="L766" s="231"/>
      <c r="M766" s="232"/>
      <c r="N766" s="233"/>
      <c r="O766" s="233"/>
      <c r="P766" s="233"/>
      <c r="Q766" s="233"/>
      <c r="R766" s="233"/>
      <c r="S766" s="233"/>
      <c r="T766" s="234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35" t="s">
        <v>154</v>
      </c>
      <c r="AU766" s="235" t="s">
        <v>84</v>
      </c>
      <c r="AV766" s="13" t="s">
        <v>84</v>
      </c>
      <c r="AW766" s="13" t="s">
        <v>33</v>
      </c>
      <c r="AX766" s="13" t="s">
        <v>74</v>
      </c>
      <c r="AY766" s="235" t="s">
        <v>143</v>
      </c>
    </row>
    <row r="767" s="14" customFormat="1">
      <c r="A767" s="14"/>
      <c r="B767" s="236"/>
      <c r="C767" s="237"/>
      <c r="D767" s="226" t="s">
        <v>154</v>
      </c>
      <c r="E767" s="238" t="s">
        <v>19</v>
      </c>
      <c r="F767" s="239" t="s">
        <v>156</v>
      </c>
      <c r="G767" s="237"/>
      <c r="H767" s="240">
        <v>10.380000000000001</v>
      </c>
      <c r="I767" s="241"/>
      <c r="J767" s="237"/>
      <c r="K767" s="237"/>
      <c r="L767" s="242"/>
      <c r="M767" s="243"/>
      <c r="N767" s="244"/>
      <c r="O767" s="244"/>
      <c r="P767" s="244"/>
      <c r="Q767" s="244"/>
      <c r="R767" s="244"/>
      <c r="S767" s="244"/>
      <c r="T767" s="245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46" t="s">
        <v>154</v>
      </c>
      <c r="AU767" s="246" t="s">
        <v>84</v>
      </c>
      <c r="AV767" s="14" t="s">
        <v>150</v>
      </c>
      <c r="AW767" s="14" t="s">
        <v>33</v>
      </c>
      <c r="AX767" s="14" t="s">
        <v>82</v>
      </c>
      <c r="AY767" s="246" t="s">
        <v>143</v>
      </c>
    </row>
    <row r="768" s="2" customFormat="1" ht="37.8" customHeight="1">
      <c r="A768" s="40"/>
      <c r="B768" s="41"/>
      <c r="C768" s="206" t="s">
        <v>1129</v>
      </c>
      <c r="D768" s="206" t="s">
        <v>145</v>
      </c>
      <c r="E768" s="207" t="s">
        <v>1130</v>
      </c>
      <c r="F768" s="208" t="s">
        <v>1131</v>
      </c>
      <c r="G768" s="209" t="s">
        <v>217</v>
      </c>
      <c r="H768" s="210">
        <v>128.83699999999999</v>
      </c>
      <c r="I768" s="211"/>
      <c r="J768" s="212">
        <f>ROUND(I768*H768,2)</f>
        <v>0</v>
      </c>
      <c r="K768" s="208" t="s">
        <v>167</v>
      </c>
      <c r="L768" s="46"/>
      <c r="M768" s="213" t="s">
        <v>19</v>
      </c>
      <c r="N768" s="214" t="s">
        <v>45</v>
      </c>
      <c r="O768" s="86"/>
      <c r="P768" s="215">
        <f>O768*H768</f>
        <v>0</v>
      </c>
      <c r="Q768" s="215">
        <v>0.045990000000000003</v>
      </c>
      <c r="R768" s="215">
        <f>Q768*H768</f>
        <v>5.92521363</v>
      </c>
      <c r="S768" s="215">
        <v>0</v>
      </c>
      <c r="T768" s="216">
        <f>S768*H768</f>
        <v>0</v>
      </c>
      <c r="U768" s="40"/>
      <c r="V768" s="40"/>
      <c r="W768" s="40"/>
      <c r="X768" s="40"/>
      <c r="Y768" s="40"/>
      <c r="Z768" s="40"/>
      <c r="AA768" s="40"/>
      <c r="AB768" s="40"/>
      <c r="AC768" s="40"/>
      <c r="AD768" s="40"/>
      <c r="AE768" s="40"/>
      <c r="AR768" s="217" t="s">
        <v>237</v>
      </c>
      <c r="AT768" s="217" t="s">
        <v>145</v>
      </c>
      <c r="AU768" s="217" t="s">
        <v>84</v>
      </c>
      <c r="AY768" s="19" t="s">
        <v>143</v>
      </c>
      <c r="BE768" s="218">
        <f>IF(N768="základní",J768,0)</f>
        <v>0</v>
      </c>
      <c r="BF768" s="218">
        <f>IF(N768="snížená",J768,0)</f>
        <v>0</v>
      </c>
      <c r="BG768" s="218">
        <f>IF(N768="zákl. přenesená",J768,0)</f>
        <v>0</v>
      </c>
      <c r="BH768" s="218">
        <f>IF(N768="sníž. přenesená",J768,0)</f>
        <v>0</v>
      </c>
      <c r="BI768" s="218">
        <f>IF(N768="nulová",J768,0)</f>
        <v>0</v>
      </c>
      <c r="BJ768" s="19" t="s">
        <v>82</v>
      </c>
      <c r="BK768" s="218">
        <f>ROUND(I768*H768,2)</f>
        <v>0</v>
      </c>
      <c r="BL768" s="19" t="s">
        <v>237</v>
      </c>
      <c r="BM768" s="217" t="s">
        <v>1132</v>
      </c>
    </row>
    <row r="769" s="2" customFormat="1">
      <c r="A769" s="40"/>
      <c r="B769" s="41"/>
      <c r="C769" s="42"/>
      <c r="D769" s="219" t="s">
        <v>152</v>
      </c>
      <c r="E769" s="42"/>
      <c r="F769" s="220" t="s">
        <v>1133</v>
      </c>
      <c r="G769" s="42"/>
      <c r="H769" s="42"/>
      <c r="I769" s="221"/>
      <c r="J769" s="42"/>
      <c r="K769" s="42"/>
      <c r="L769" s="46"/>
      <c r="M769" s="222"/>
      <c r="N769" s="223"/>
      <c r="O769" s="86"/>
      <c r="P769" s="86"/>
      <c r="Q769" s="86"/>
      <c r="R769" s="86"/>
      <c r="S769" s="86"/>
      <c r="T769" s="87"/>
      <c r="U769" s="40"/>
      <c r="V769" s="40"/>
      <c r="W769" s="40"/>
      <c r="X769" s="40"/>
      <c r="Y769" s="40"/>
      <c r="Z769" s="40"/>
      <c r="AA769" s="40"/>
      <c r="AB769" s="40"/>
      <c r="AC769" s="40"/>
      <c r="AD769" s="40"/>
      <c r="AE769" s="40"/>
      <c r="AT769" s="19" t="s">
        <v>152</v>
      </c>
      <c r="AU769" s="19" t="s">
        <v>84</v>
      </c>
    </row>
    <row r="770" s="13" customFormat="1">
      <c r="A770" s="13"/>
      <c r="B770" s="224"/>
      <c r="C770" s="225"/>
      <c r="D770" s="226" t="s">
        <v>154</v>
      </c>
      <c r="E770" s="227" t="s">
        <v>19</v>
      </c>
      <c r="F770" s="228" t="s">
        <v>1091</v>
      </c>
      <c r="G770" s="225"/>
      <c r="H770" s="229">
        <v>11.528000000000001</v>
      </c>
      <c r="I770" s="230"/>
      <c r="J770" s="225"/>
      <c r="K770" s="225"/>
      <c r="L770" s="231"/>
      <c r="M770" s="232"/>
      <c r="N770" s="233"/>
      <c r="O770" s="233"/>
      <c r="P770" s="233"/>
      <c r="Q770" s="233"/>
      <c r="R770" s="233"/>
      <c r="S770" s="233"/>
      <c r="T770" s="234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35" t="s">
        <v>154</v>
      </c>
      <c r="AU770" s="235" t="s">
        <v>84</v>
      </c>
      <c r="AV770" s="13" t="s">
        <v>84</v>
      </c>
      <c r="AW770" s="13" t="s">
        <v>33</v>
      </c>
      <c r="AX770" s="13" t="s">
        <v>74</v>
      </c>
      <c r="AY770" s="235" t="s">
        <v>143</v>
      </c>
    </row>
    <row r="771" s="13" customFormat="1">
      <c r="A771" s="13"/>
      <c r="B771" s="224"/>
      <c r="C771" s="225"/>
      <c r="D771" s="226" t="s">
        <v>154</v>
      </c>
      <c r="E771" s="227" t="s">
        <v>19</v>
      </c>
      <c r="F771" s="228" t="s">
        <v>1092</v>
      </c>
      <c r="G771" s="225"/>
      <c r="H771" s="229">
        <v>65.210999999999999</v>
      </c>
      <c r="I771" s="230"/>
      <c r="J771" s="225"/>
      <c r="K771" s="225"/>
      <c r="L771" s="231"/>
      <c r="M771" s="232"/>
      <c r="N771" s="233"/>
      <c r="O771" s="233"/>
      <c r="P771" s="233"/>
      <c r="Q771" s="233"/>
      <c r="R771" s="233"/>
      <c r="S771" s="233"/>
      <c r="T771" s="234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35" t="s">
        <v>154</v>
      </c>
      <c r="AU771" s="235" t="s">
        <v>84</v>
      </c>
      <c r="AV771" s="13" t="s">
        <v>84</v>
      </c>
      <c r="AW771" s="13" t="s">
        <v>33</v>
      </c>
      <c r="AX771" s="13" t="s">
        <v>74</v>
      </c>
      <c r="AY771" s="235" t="s">
        <v>143</v>
      </c>
    </row>
    <row r="772" s="13" customFormat="1">
      <c r="A772" s="13"/>
      <c r="B772" s="224"/>
      <c r="C772" s="225"/>
      <c r="D772" s="226" t="s">
        <v>154</v>
      </c>
      <c r="E772" s="227" t="s">
        <v>19</v>
      </c>
      <c r="F772" s="228" t="s">
        <v>1093</v>
      </c>
      <c r="G772" s="225"/>
      <c r="H772" s="229">
        <v>62.145000000000003</v>
      </c>
      <c r="I772" s="230"/>
      <c r="J772" s="225"/>
      <c r="K772" s="225"/>
      <c r="L772" s="231"/>
      <c r="M772" s="232"/>
      <c r="N772" s="233"/>
      <c r="O772" s="233"/>
      <c r="P772" s="233"/>
      <c r="Q772" s="233"/>
      <c r="R772" s="233"/>
      <c r="S772" s="233"/>
      <c r="T772" s="234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35" t="s">
        <v>154</v>
      </c>
      <c r="AU772" s="235" t="s">
        <v>84</v>
      </c>
      <c r="AV772" s="13" t="s">
        <v>84</v>
      </c>
      <c r="AW772" s="13" t="s">
        <v>33</v>
      </c>
      <c r="AX772" s="13" t="s">
        <v>74</v>
      </c>
      <c r="AY772" s="235" t="s">
        <v>143</v>
      </c>
    </row>
    <row r="773" s="13" customFormat="1">
      <c r="A773" s="13"/>
      <c r="B773" s="224"/>
      <c r="C773" s="225"/>
      <c r="D773" s="226" t="s">
        <v>154</v>
      </c>
      <c r="E773" s="227" t="s">
        <v>19</v>
      </c>
      <c r="F773" s="228" t="s">
        <v>1094</v>
      </c>
      <c r="G773" s="225"/>
      <c r="H773" s="229">
        <v>-5.319</v>
      </c>
      <c r="I773" s="230"/>
      <c r="J773" s="225"/>
      <c r="K773" s="225"/>
      <c r="L773" s="231"/>
      <c r="M773" s="232"/>
      <c r="N773" s="233"/>
      <c r="O773" s="233"/>
      <c r="P773" s="233"/>
      <c r="Q773" s="233"/>
      <c r="R773" s="233"/>
      <c r="S773" s="233"/>
      <c r="T773" s="234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5" t="s">
        <v>154</v>
      </c>
      <c r="AU773" s="235" t="s">
        <v>84</v>
      </c>
      <c r="AV773" s="13" t="s">
        <v>84</v>
      </c>
      <c r="AW773" s="13" t="s">
        <v>33</v>
      </c>
      <c r="AX773" s="13" t="s">
        <v>74</v>
      </c>
      <c r="AY773" s="235" t="s">
        <v>143</v>
      </c>
    </row>
    <row r="774" s="13" customFormat="1">
      <c r="A774" s="13"/>
      <c r="B774" s="224"/>
      <c r="C774" s="225"/>
      <c r="D774" s="226" t="s">
        <v>154</v>
      </c>
      <c r="E774" s="227" t="s">
        <v>19</v>
      </c>
      <c r="F774" s="228" t="s">
        <v>1095</v>
      </c>
      <c r="G774" s="225"/>
      <c r="H774" s="229">
        <v>-4.7279999999999998</v>
      </c>
      <c r="I774" s="230"/>
      <c r="J774" s="225"/>
      <c r="K774" s="225"/>
      <c r="L774" s="231"/>
      <c r="M774" s="232"/>
      <c r="N774" s="233"/>
      <c r="O774" s="233"/>
      <c r="P774" s="233"/>
      <c r="Q774" s="233"/>
      <c r="R774" s="233"/>
      <c r="S774" s="233"/>
      <c r="T774" s="234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35" t="s">
        <v>154</v>
      </c>
      <c r="AU774" s="235" t="s">
        <v>84</v>
      </c>
      <c r="AV774" s="13" t="s">
        <v>84</v>
      </c>
      <c r="AW774" s="13" t="s">
        <v>33</v>
      </c>
      <c r="AX774" s="13" t="s">
        <v>74</v>
      </c>
      <c r="AY774" s="235" t="s">
        <v>143</v>
      </c>
    </row>
    <row r="775" s="14" customFormat="1">
      <c r="A775" s="14"/>
      <c r="B775" s="236"/>
      <c r="C775" s="237"/>
      <c r="D775" s="226" t="s">
        <v>154</v>
      </c>
      <c r="E775" s="238" t="s">
        <v>19</v>
      </c>
      <c r="F775" s="239" t="s">
        <v>156</v>
      </c>
      <c r="G775" s="237"/>
      <c r="H775" s="240">
        <v>128.83700000000002</v>
      </c>
      <c r="I775" s="241"/>
      <c r="J775" s="237"/>
      <c r="K775" s="237"/>
      <c r="L775" s="242"/>
      <c r="M775" s="243"/>
      <c r="N775" s="244"/>
      <c r="O775" s="244"/>
      <c r="P775" s="244"/>
      <c r="Q775" s="244"/>
      <c r="R775" s="244"/>
      <c r="S775" s="244"/>
      <c r="T775" s="245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46" t="s">
        <v>154</v>
      </c>
      <c r="AU775" s="246" t="s">
        <v>84</v>
      </c>
      <c r="AV775" s="14" t="s">
        <v>150</v>
      </c>
      <c r="AW775" s="14" t="s">
        <v>33</v>
      </c>
      <c r="AX775" s="14" t="s">
        <v>82</v>
      </c>
      <c r="AY775" s="246" t="s">
        <v>143</v>
      </c>
    </row>
    <row r="776" s="2" customFormat="1" ht="33" customHeight="1">
      <c r="A776" s="40"/>
      <c r="B776" s="41"/>
      <c r="C776" s="206" t="s">
        <v>1134</v>
      </c>
      <c r="D776" s="206" t="s">
        <v>145</v>
      </c>
      <c r="E776" s="207" t="s">
        <v>1135</v>
      </c>
      <c r="F776" s="208" t="s">
        <v>1136</v>
      </c>
      <c r="G776" s="209" t="s">
        <v>217</v>
      </c>
      <c r="H776" s="210">
        <v>10.176</v>
      </c>
      <c r="I776" s="211"/>
      <c r="J776" s="212">
        <f>ROUND(I776*H776,2)</f>
        <v>0</v>
      </c>
      <c r="K776" s="208" t="s">
        <v>167</v>
      </c>
      <c r="L776" s="46"/>
      <c r="M776" s="213" t="s">
        <v>19</v>
      </c>
      <c r="N776" s="214" t="s">
        <v>45</v>
      </c>
      <c r="O776" s="86"/>
      <c r="P776" s="215">
        <f>O776*H776</f>
        <v>0</v>
      </c>
      <c r="Q776" s="215">
        <v>0.01324</v>
      </c>
      <c r="R776" s="215">
        <f>Q776*H776</f>
        <v>0.13473024</v>
      </c>
      <c r="S776" s="215">
        <v>0</v>
      </c>
      <c r="T776" s="216">
        <f>S776*H776</f>
        <v>0</v>
      </c>
      <c r="U776" s="40"/>
      <c r="V776" s="40"/>
      <c r="W776" s="40"/>
      <c r="X776" s="40"/>
      <c r="Y776" s="40"/>
      <c r="Z776" s="40"/>
      <c r="AA776" s="40"/>
      <c r="AB776" s="40"/>
      <c r="AC776" s="40"/>
      <c r="AD776" s="40"/>
      <c r="AE776" s="40"/>
      <c r="AR776" s="217" t="s">
        <v>237</v>
      </c>
      <c r="AT776" s="217" t="s">
        <v>145</v>
      </c>
      <c r="AU776" s="217" t="s">
        <v>84</v>
      </c>
      <c r="AY776" s="19" t="s">
        <v>143</v>
      </c>
      <c r="BE776" s="218">
        <f>IF(N776="základní",J776,0)</f>
        <v>0</v>
      </c>
      <c r="BF776" s="218">
        <f>IF(N776="snížená",J776,0)</f>
        <v>0</v>
      </c>
      <c r="BG776" s="218">
        <f>IF(N776="zákl. přenesená",J776,0)</f>
        <v>0</v>
      </c>
      <c r="BH776" s="218">
        <f>IF(N776="sníž. přenesená",J776,0)</f>
        <v>0</v>
      </c>
      <c r="BI776" s="218">
        <f>IF(N776="nulová",J776,0)</f>
        <v>0</v>
      </c>
      <c r="BJ776" s="19" t="s">
        <v>82</v>
      </c>
      <c r="BK776" s="218">
        <f>ROUND(I776*H776,2)</f>
        <v>0</v>
      </c>
      <c r="BL776" s="19" t="s">
        <v>237</v>
      </c>
      <c r="BM776" s="217" t="s">
        <v>1137</v>
      </c>
    </row>
    <row r="777" s="2" customFormat="1">
      <c r="A777" s="40"/>
      <c r="B777" s="41"/>
      <c r="C777" s="42"/>
      <c r="D777" s="219" t="s">
        <v>152</v>
      </c>
      <c r="E777" s="42"/>
      <c r="F777" s="220" t="s">
        <v>1138</v>
      </c>
      <c r="G777" s="42"/>
      <c r="H777" s="42"/>
      <c r="I777" s="221"/>
      <c r="J777" s="42"/>
      <c r="K777" s="42"/>
      <c r="L777" s="46"/>
      <c r="M777" s="222"/>
      <c r="N777" s="223"/>
      <c r="O777" s="86"/>
      <c r="P777" s="86"/>
      <c r="Q777" s="86"/>
      <c r="R777" s="86"/>
      <c r="S777" s="86"/>
      <c r="T777" s="87"/>
      <c r="U777" s="40"/>
      <c r="V777" s="40"/>
      <c r="W777" s="40"/>
      <c r="X777" s="40"/>
      <c r="Y777" s="40"/>
      <c r="Z777" s="40"/>
      <c r="AA777" s="40"/>
      <c r="AB777" s="40"/>
      <c r="AC777" s="40"/>
      <c r="AD777" s="40"/>
      <c r="AE777" s="40"/>
      <c r="AT777" s="19" t="s">
        <v>152</v>
      </c>
      <c r="AU777" s="19" t="s">
        <v>84</v>
      </c>
    </row>
    <row r="778" s="15" customFormat="1">
      <c r="A778" s="15"/>
      <c r="B778" s="247"/>
      <c r="C778" s="248"/>
      <c r="D778" s="226" t="s">
        <v>154</v>
      </c>
      <c r="E778" s="249" t="s">
        <v>19</v>
      </c>
      <c r="F778" s="250" t="s">
        <v>1122</v>
      </c>
      <c r="G778" s="248"/>
      <c r="H778" s="249" t="s">
        <v>19</v>
      </c>
      <c r="I778" s="251"/>
      <c r="J778" s="248"/>
      <c r="K778" s="248"/>
      <c r="L778" s="252"/>
      <c r="M778" s="253"/>
      <c r="N778" s="254"/>
      <c r="O778" s="254"/>
      <c r="P778" s="254"/>
      <c r="Q778" s="254"/>
      <c r="R778" s="254"/>
      <c r="S778" s="254"/>
      <c r="T778" s="255"/>
      <c r="U778" s="15"/>
      <c r="V778" s="15"/>
      <c r="W778" s="15"/>
      <c r="X778" s="15"/>
      <c r="Y778" s="15"/>
      <c r="Z778" s="15"/>
      <c r="AA778" s="15"/>
      <c r="AB778" s="15"/>
      <c r="AC778" s="15"/>
      <c r="AD778" s="15"/>
      <c r="AE778" s="15"/>
      <c r="AT778" s="256" t="s">
        <v>154</v>
      </c>
      <c r="AU778" s="256" t="s">
        <v>84</v>
      </c>
      <c r="AV778" s="15" t="s">
        <v>82</v>
      </c>
      <c r="AW778" s="15" t="s">
        <v>33</v>
      </c>
      <c r="AX778" s="15" t="s">
        <v>74</v>
      </c>
      <c r="AY778" s="256" t="s">
        <v>143</v>
      </c>
    </row>
    <row r="779" s="13" customFormat="1">
      <c r="A779" s="13"/>
      <c r="B779" s="224"/>
      <c r="C779" s="225"/>
      <c r="D779" s="226" t="s">
        <v>154</v>
      </c>
      <c r="E779" s="227" t="s">
        <v>19</v>
      </c>
      <c r="F779" s="228" t="s">
        <v>1123</v>
      </c>
      <c r="G779" s="225"/>
      <c r="H779" s="229">
        <v>10.176</v>
      </c>
      <c r="I779" s="230"/>
      <c r="J779" s="225"/>
      <c r="K779" s="225"/>
      <c r="L779" s="231"/>
      <c r="M779" s="232"/>
      <c r="N779" s="233"/>
      <c r="O779" s="233"/>
      <c r="P779" s="233"/>
      <c r="Q779" s="233"/>
      <c r="R779" s="233"/>
      <c r="S779" s="233"/>
      <c r="T779" s="234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35" t="s">
        <v>154</v>
      </c>
      <c r="AU779" s="235" t="s">
        <v>84</v>
      </c>
      <c r="AV779" s="13" t="s">
        <v>84</v>
      </c>
      <c r="AW779" s="13" t="s">
        <v>33</v>
      </c>
      <c r="AX779" s="13" t="s">
        <v>74</v>
      </c>
      <c r="AY779" s="235" t="s">
        <v>143</v>
      </c>
    </row>
    <row r="780" s="14" customFormat="1">
      <c r="A780" s="14"/>
      <c r="B780" s="236"/>
      <c r="C780" s="237"/>
      <c r="D780" s="226" t="s">
        <v>154</v>
      </c>
      <c r="E780" s="238" t="s">
        <v>19</v>
      </c>
      <c r="F780" s="239" t="s">
        <v>156</v>
      </c>
      <c r="G780" s="237"/>
      <c r="H780" s="240">
        <v>10.176</v>
      </c>
      <c r="I780" s="241"/>
      <c r="J780" s="237"/>
      <c r="K780" s="237"/>
      <c r="L780" s="242"/>
      <c r="M780" s="243"/>
      <c r="N780" s="244"/>
      <c r="O780" s="244"/>
      <c r="P780" s="244"/>
      <c r="Q780" s="244"/>
      <c r="R780" s="244"/>
      <c r="S780" s="244"/>
      <c r="T780" s="245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46" t="s">
        <v>154</v>
      </c>
      <c r="AU780" s="246" t="s">
        <v>84</v>
      </c>
      <c r="AV780" s="14" t="s">
        <v>150</v>
      </c>
      <c r="AW780" s="14" t="s">
        <v>33</v>
      </c>
      <c r="AX780" s="14" t="s">
        <v>82</v>
      </c>
      <c r="AY780" s="246" t="s">
        <v>143</v>
      </c>
    </row>
    <row r="781" s="2" customFormat="1" ht="24.15" customHeight="1">
      <c r="A781" s="40"/>
      <c r="B781" s="41"/>
      <c r="C781" s="206" t="s">
        <v>1139</v>
      </c>
      <c r="D781" s="206" t="s">
        <v>145</v>
      </c>
      <c r="E781" s="207" t="s">
        <v>1140</v>
      </c>
      <c r="F781" s="208" t="s">
        <v>1141</v>
      </c>
      <c r="G781" s="209" t="s">
        <v>217</v>
      </c>
      <c r="H781" s="210">
        <v>492.94299999999998</v>
      </c>
      <c r="I781" s="211"/>
      <c r="J781" s="212">
        <f>ROUND(I781*H781,2)</f>
        <v>0</v>
      </c>
      <c r="K781" s="208" t="s">
        <v>167</v>
      </c>
      <c r="L781" s="46"/>
      <c r="M781" s="213" t="s">
        <v>19</v>
      </c>
      <c r="N781" s="214" t="s">
        <v>45</v>
      </c>
      <c r="O781" s="86"/>
      <c r="P781" s="215">
        <f>O781*H781</f>
        <v>0</v>
      </c>
      <c r="Q781" s="215">
        <v>0.00010000000000000001</v>
      </c>
      <c r="R781" s="215">
        <f>Q781*H781</f>
        <v>0.049294299999999999</v>
      </c>
      <c r="S781" s="215">
        <v>0</v>
      </c>
      <c r="T781" s="216">
        <f>S781*H781</f>
        <v>0</v>
      </c>
      <c r="U781" s="40"/>
      <c r="V781" s="40"/>
      <c r="W781" s="40"/>
      <c r="X781" s="40"/>
      <c r="Y781" s="40"/>
      <c r="Z781" s="40"/>
      <c r="AA781" s="40"/>
      <c r="AB781" s="40"/>
      <c r="AC781" s="40"/>
      <c r="AD781" s="40"/>
      <c r="AE781" s="40"/>
      <c r="AR781" s="217" t="s">
        <v>237</v>
      </c>
      <c r="AT781" s="217" t="s">
        <v>145</v>
      </c>
      <c r="AU781" s="217" t="s">
        <v>84</v>
      </c>
      <c r="AY781" s="19" t="s">
        <v>143</v>
      </c>
      <c r="BE781" s="218">
        <f>IF(N781="základní",J781,0)</f>
        <v>0</v>
      </c>
      <c r="BF781" s="218">
        <f>IF(N781="snížená",J781,0)</f>
        <v>0</v>
      </c>
      <c r="BG781" s="218">
        <f>IF(N781="zákl. přenesená",J781,0)</f>
        <v>0</v>
      </c>
      <c r="BH781" s="218">
        <f>IF(N781="sníž. přenesená",J781,0)</f>
        <v>0</v>
      </c>
      <c r="BI781" s="218">
        <f>IF(N781="nulová",J781,0)</f>
        <v>0</v>
      </c>
      <c r="BJ781" s="19" t="s">
        <v>82</v>
      </c>
      <c r="BK781" s="218">
        <f>ROUND(I781*H781,2)</f>
        <v>0</v>
      </c>
      <c r="BL781" s="19" t="s">
        <v>237</v>
      </c>
      <c r="BM781" s="217" t="s">
        <v>1142</v>
      </c>
    </row>
    <row r="782" s="2" customFormat="1">
      <c r="A782" s="40"/>
      <c r="B782" s="41"/>
      <c r="C782" s="42"/>
      <c r="D782" s="219" t="s">
        <v>152</v>
      </c>
      <c r="E782" s="42"/>
      <c r="F782" s="220" t="s">
        <v>1143</v>
      </c>
      <c r="G782" s="42"/>
      <c r="H782" s="42"/>
      <c r="I782" s="221"/>
      <c r="J782" s="42"/>
      <c r="K782" s="42"/>
      <c r="L782" s="46"/>
      <c r="M782" s="222"/>
      <c r="N782" s="223"/>
      <c r="O782" s="86"/>
      <c r="P782" s="86"/>
      <c r="Q782" s="86"/>
      <c r="R782" s="86"/>
      <c r="S782" s="86"/>
      <c r="T782" s="87"/>
      <c r="U782" s="40"/>
      <c r="V782" s="40"/>
      <c r="W782" s="40"/>
      <c r="X782" s="40"/>
      <c r="Y782" s="40"/>
      <c r="Z782" s="40"/>
      <c r="AA782" s="40"/>
      <c r="AB782" s="40"/>
      <c r="AC782" s="40"/>
      <c r="AD782" s="40"/>
      <c r="AE782" s="40"/>
      <c r="AT782" s="19" t="s">
        <v>152</v>
      </c>
      <c r="AU782" s="19" t="s">
        <v>84</v>
      </c>
    </row>
    <row r="783" s="13" customFormat="1">
      <c r="A783" s="13"/>
      <c r="B783" s="224"/>
      <c r="C783" s="225"/>
      <c r="D783" s="226" t="s">
        <v>154</v>
      </c>
      <c r="E783" s="227" t="s">
        <v>19</v>
      </c>
      <c r="F783" s="228" t="s">
        <v>1144</v>
      </c>
      <c r="G783" s="225"/>
      <c r="H783" s="229">
        <v>90.872</v>
      </c>
      <c r="I783" s="230"/>
      <c r="J783" s="225"/>
      <c r="K783" s="225"/>
      <c r="L783" s="231"/>
      <c r="M783" s="232"/>
      <c r="N783" s="233"/>
      <c r="O783" s="233"/>
      <c r="P783" s="233"/>
      <c r="Q783" s="233"/>
      <c r="R783" s="233"/>
      <c r="S783" s="233"/>
      <c r="T783" s="234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35" t="s">
        <v>154</v>
      </c>
      <c r="AU783" s="235" t="s">
        <v>84</v>
      </c>
      <c r="AV783" s="13" t="s">
        <v>84</v>
      </c>
      <c r="AW783" s="13" t="s">
        <v>33</v>
      </c>
      <c r="AX783" s="13" t="s">
        <v>74</v>
      </c>
      <c r="AY783" s="235" t="s">
        <v>143</v>
      </c>
    </row>
    <row r="784" s="13" customFormat="1">
      <c r="A784" s="13"/>
      <c r="B784" s="224"/>
      <c r="C784" s="225"/>
      <c r="D784" s="226" t="s">
        <v>154</v>
      </c>
      <c r="E784" s="227" t="s">
        <v>19</v>
      </c>
      <c r="F784" s="228" t="s">
        <v>1145</v>
      </c>
      <c r="G784" s="225"/>
      <c r="H784" s="229">
        <v>216.404</v>
      </c>
      <c r="I784" s="230"/>
      <c r="J784" s="225"/>
      <c r="K784" s="225"/>
      <c r="L784" s="231"/>
      <c r="M784" s="232"/>
      <c r="N784" s="233"/>
      <c r="O784" s="233"/>
      <c r="P784" s="233"/>
      <c r="Q784" s="233"/>
      <c r="R784" s="233"/>
      <c r="S784" s="233"/>
      <c r="T784" s="234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35" t="s">
        <v>154</v>
      </c>
      <c r="AU784" s="235" t="s">
        <v>84</v>
      </c>
      <c r="AV784" s="13" t="s">
        <v>84</v>
      </c>
      <c r="AW784" s="13" t="s">
        <v>33</v>
      </c>
      <c r="AX784" s="13" t="s">
        <v>74</v>
      </c>
      <c r="AY784" s="235" t="s">
        <v>143</v>
      </c>
    </row>
    <row r="785" s="13" customFormat="1">
      <c r="A785" s="13"/>
      <c r="B785" s="224"/>
      <c r="C785" s="225"/>
      <c r="D785" s="226" t="s">
        <v>154</v>
      </c>
      <c r="E785" s="227" t="s">
        <v>19</v>
      </c>
      <c r="F785" s="228" t="s">
        <v>1146</v>
      </c>
      <c r="G785" s="225"/>
      <c r="H785" s="229">
        <v>257.67399999999998</v>
      </c>
      <c r="I785" s="230"/>
      <c r="J785" s="225"/>
      <c r="K785" s="225"/>
      <c r="L785" s="231"/>
      <c r="M785" s="232"/>
      <c r="N785" s="233"/>
      <c r="O785" s="233"/>
      <c r="P785" s="233"/>
      <c r="Q785" s="233"/>
      <c r="R785" s="233"/>
      <c r="S785" s="233"/>
      <c r="T785" s="234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35" t="s">
        <v>154</v>
      </c>
      <c r="AU785" s="235" t="s">
        <v>84</v>
      </c>
      <c r="AV785" s="13" t="s">
        <v>84</v>
      </c>
      <c r="AW785" s="13" t="s">
        <v>33</v>
      </c>
      <c r="AX785" s="13" t="s">
        <v>74</v>
      </c>
      <c r="AY785" s="235" t="s">
        <v>143</v>
      </c>
    </row>
    <row r="786" s="13" customFormat="1">
      <c r="A786" s="13"/>
      <c r="B786" s="224"/>
      <c r="C786" s="225"/>
      <c r="D786" s="226" t="s">
        <v>154</v>
      </c>
      <c r="E786" s="227" t="s">
        <v>19</v>
      </c>
      <c r="F786" s="228" t="s">
        <v>1147</v>
      </c>
      <c r="G786" s="225"/>
      <c r="H786" s="229">
        <v>10.176</v>
      </c>
      <c r="I786" s="230"/>
      <c r="J786" s="225"/>
      <c r="K786" s="225"/>
      <c r="L786" s="231"/>
      <c r="M786" s="232"/>
      <c r="N786" s="233"/>
      <c r="O786" s="233"/>
      <c r="P786" s="233"/>
      <c r="Q786" s="233"/>
      <c r="R786" s="233"/>
      <c r="S786" s="233"/>
      <c r="T786" s="234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35" t="s">
        <v>154</v>
      </c>
      <c r="AU786" s="235" t="s">
        <v>84</v>
      </c>
      <c r="AV786" s="13" t="s">
        <v>84</v>
      </c>
      <c r="AW786" s="13" t="s">
        <v>33</v>
      </c>
      <c r="AX786" s="13" t="s">
        <v>74</v>
      </c>
      <c r="AY786" s="235" t="s">
        <v>143</v>
      </c>
    </row>
    <row r="787" s="15" customFormat="1">
      <c r="A787" s="15"/>
      <c r="B787" s="247"/>
      <c r="C787" s="248"/>
      <c r="D787" s="226" t="s">
        <v>154</v>
      </c>
      <c r="E787" s="249" t="s">
        <v>19</v>
      </c>
      <c r="F787" s="250" t="s">
        <v>1148</v>
      </c>
      <c r="G787" s="248"/>
      <c r="H787" s="249" t="s">
        <v>19</v>
      </c>
      <c r="I787" s="251"/>
      <c r="J787" s="248"/>
      <c r="K787" s="248"/>
      <c r="L787" s="252"/>
      <c r="M787" s="253"/>
      <c r="N787" s="254"/>
      <c r="O787" s="254"/>
      <c r="P787" s="254"/>
      <c r="Q787" s="254"/>
      <c r="R787" s="254"/>
      <c r="S787" s="254"/>
      <c r="T787" s="255"/>
      <c r="U787" s="15"/>
      <c r="V787" s="15"/>
      <c r="W787" s="15"/>
      <c r="X787" s="15"/>
      <c r="Y787" s="15"/>
      <c r="Z787" s="15"/>
      <c r="AA787" s="15"/>
      <c r="AB787" s="15"/>
      <c r="AC787" s="15"/>
      <c r="AD787" s="15"/>
      <c r="AE787" s="15"/>
      <c r="AT787" s="256" t="s">
        <v>154</v>
      </c>
      <c r="AU787" s="256" t="s">
        <v>84</v>
      </c>
      <c r="AV787" s="15" t="s">
        <v>82</v>
      </c>
      <c r="AW787" s="15" t="s">
        <v>33</v>
      </c>
      <c r="AX787" s="15" t="s">
        <v>74</v>
      </c>
      <c r="AY787" s="256" t="s">
        <v>143</v>
      </c>
    </row>
    <row r="788" s="13" customFormat="1">
      <c r="A788" s="13"/>
      <c r="B788" s="224"/>
      <c r="C788" s="225"/>
      <c r="D788" s="226" t="s">
        <v>154</v>
      </c>
      <c r="E788" s="227" t="s">
        <v>19</v>
      </c>
      <c r="F788" s="228" t="s">
        <v>1149</v>
      </c>
      <c r="G788" s="225"/>
      <c r="H788" s="229">
        <v>-12.705</v>
      </c>
      <c r="I788" s="230"/>
      <c r="J788" s="225"/>
      <c r="K788" s="225"/>
      <c r="L788" s="231"/>
      <c r="M788" s="232"/>
      <c r="N788" s="233"/>
      <c r="O788" s="233"/>
      <c r="P788" s="233"/>
      <c r="Q788" s="233"/>
      <c r="R788" s="233"/>
      <c r="S788" s="233"/>
      <c r="T788" s="234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35" t="s">
        <v>154</v>
      </c>
      <c r="AU788" s="235" t="s">
        <v>84</v>
      </c>
      <c r="AV788" s="13" t="s">
        <v>84</v>
      </c>
      <c r="AW788" s="13" t="s">
        <v>33</v>
      </c>
      <c r="AX788" s="13" t="s">
        <v>74</v>
      </c>
      <c r="AY788" s="235" t="s">
        <v>143</v>
      </c>
    </row>
    <row r="789" s="15" customFormat="1">
      <c r="A789" s="15"/>
      <c r="B789" s="247"/>
      <c r="C789" s="248"/>
      <c r="D789" s="226" t="s">
        <v>154</v>
      </c>
      <c r="E789" s="249" t="s">
        <v>19</v>
      </c>
      <c r="F789" s="250" t="s">
        <v>1150</v>
      </c>
      <c r="G789" s="248"/>
      <c r="H789" s="249" t="s">
        <v>19</v>
      </c>
      <c r="I789" s="251"/>
      <c r="J789" s="248"/>
      <c r="K789" s="248"/>
      <c r="L789" s="252"/>
      <c r="M789" s="253"/>
      <c r="N789" s="254"/>
      <c r="O789" s="254"/>
      <c r="P789" s="254"/>
      <c r="Q789" s="254"/>
      <c r="R789" s="254"/>
      <c r="S789" s="254"/>
      <c r="T789" s="255"/>
      <c r="U789" s="15"/>
      <c r="V789" s="15"/>
      <c r="W789" s="15"/>
      <c r="X789" s="15"/>
      <c r="Y789" s="15"/>
      <c r="Z789" s="15"/>
      <c r="AA789" s="15"/>
      <c r="AB789" s="15"/>
      <c r="AC789" s="15"/>
      <c r="AD789" s="15"/>
      <c r="AE789" s="15"/>
      <c r="AT789" s="256" t="s">
        <v>154</v>
      </c>
      <c r="AU789" s="256" t="s">
        <v>84</v>
      </c>
      <c r="AV789" s="15" t="s">
        <v>82</v>
      </c>
      <c r="AW789" s="15" t="s">
        <v>33</v>
      </c>
      <c r="AX789" s="15" t="s">
        <v>74</v>
      </c>
      <c r="AY789" s="256" t="s">
        <v>143</v>
      </c>
    </row>
    <row r="790" s="13" customFormat="1">
      <c r="A790" s="13"/>
      <c r="B790" s="224"/>
      <c r="C790" s="225"/>
      <c r="D790" s="226" t="s">
        <v>154</v>
      </c>
      <c r="E790" s="227" t="s">
        <v>19</v>
      </c>
      <c r="F790" s="228" t="s">
        <v>1151</v>
      </c>
      <c r="G790" s="225"/>
      <c r="H790" s="229">
        <v>-26.039999999999999</v>
      </c>
      <c r="I790" s="230"/>
      <c r="J790" s="225"/>
      <c r="K790" s="225"/>
      <c r="L790" s="231"/>
      <c r="M790" s="232"/>
      <c r="N790" s="233"/>
      <c r="O790" s="233"/>
      <c r="P790" s="233"/>
      <c r="Q790" s="233"/>
      <c r="R790" s="233"/>
      <c r="S790" s="233"/>
      <c r="T790" s="234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35" t="s">
        <v>154</v>
      </c>
      <c r="AU790" s="235" t="s">
        <v>84</v>
      </c>
      <c r="AV790" s="13" t="s">
        <v>84</v>
      </c>
      <c r="AW790" s="13" t="s">
        <v>33</v>
      </c>
      <c r="AX790" s="13" t="s">
        <v>74</v>
      </c>
      <c r="AY790" s="235" t="s">
        <v>143</v>
      </c>
    </row>
    <row r="791" s="15" customFormat="1">
      <c r="A791" s="15"/>
      <c r="B791" s="247"/>
      <c r="C791" s="248"/>
      <c r="D791" s="226" t="s">
        <v>154</v>
      </c>
      <c r="E791" s="249" t="s">
        <v>19</v>
      </c>
      <c r="F791" s="250" t="s">
        <v>1152</v>
      </c>
      <c r="G791" s="248"/>
      <c r="H791" s="249" t="s">
        <v>19</v>
      </c>
      <c r="I791" s="251"/>
      <c r="J791" s="248"/>
      <c r="K791" s="248"/>
      <c r="L791" s="252"/>
      <c r="M791" s="253"/>
      <c r="N791" s="254"/>
      <c r="O791" s="254"/>
      <c r="P791" s="254"/>
      <c r="Q791" s="254"/>
      <c r="R791" s="254"/>
      <c r="S791" s="254"/>
      <c r="T791" s="255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T791" s="256" t="s">
        <v>154</v>
      </c>
      <c r="AU791" s="256" t="s">
        <v>84</v>
      </c>
      <c r="AV791" s="15" t="s">
        <v>82</v>
      </c>
      <c r="AW791" s="15" t="s">
        <v>33</v>
      </c>
      <c r="AX791" s="15" t="s">
        <v>74</v>
      </c>
      <c r="AY791" s="256" t="s">
        <v>143</v>
      </c>
    </row>
    <row r="792" s="13" customFormat="1">
      <c r="A792" s="13"/>
      <c r="B792" s="224"/>
      <c r="C792" s="225"/>
      <c r="D792" s="226" t="s">
        <v>154</v>
      </c>
      <c r="E792" s="227" t="s">
        <v>19</v>
      </c>
      <c r="F792" s="228" t="s">
        <v>1153</v>
      </c>
      <c r="G792" s="225"/>
      <c r="H792" s="229">
        <v>-9.6600000000000001</v>
      </c>
      <c r="I792" s="230"/>
      <c r="J792" s="225"/>
      <c r="K792" s="225"/>
      <c r="L792" s="231"/>
      <c r="M792" s="232"/>
      <c r="N792" s="233"/>
      <c r="O792" s="233"/>
      <c r="P792" s="233"/>
      <c r="Q792" s="233"/>
      <c r="R792" s="233"/>
      <c r="S792" s="233"/>
      <c r="T792" s="234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35" t="s">
        <v>154</v>
      </c>
      <c r="AU792" s="235" t="s">
        <v>84</v>
      </c>
      <c r="AV792" s="13" t="s">
        <v>84</v>
      </c>
      <c r="AW792" s="13" t="s">
        <v>33</v>
      </c>
      <c r="AX792" s="13" t="s">
        <v>74</v>
      </c>
      <c r="AY792" s="235" t="s">
        <v>143</v>
      </c>
    </row>
    <row r="793" s="15" customFormat="1">
      <c r="A793" s="15"/>
      <c r="B793" s="247"/>
      <c r="C793" s="248"/>
      <c r="D793" s="226" t="s">
        <v>154</v>
      </c>
      <c r="E793" s="249" t="s">
        <v>19</v>
      </c>
      <c r="F793" s="250" t="s">
        <v>1154</v>
      </c>
      <c r="G793" s="248"/>
      <c r="H793" s="249" t="s">
        <v>19</v>
      </c>
      <c r="I793" s="251"/>
      <c r="J793" s="248"/>
      <c r="K793" s="248"/>
      <c r="L793" s="252"/>
      <c r="M793" s="253"/>
      <c r="N793" s="254"/>
      <c r="O793" s="254"/>
      <c r="P793" s="254"/>
      <c r="Q793" s="254"/>
      <c r="R793" s="254"/>
      <c r="S793" s="254"/>
      <c r="T793" s="255"/>
      <c r="U793" s="15"/>
      <c r="V793" s="15"/>
      <c r="W793" s="15"/>
      <c r="X793" s="15"/>
      <c r="Y793" s="15"/>
      <c r="Z793" s="15"/>
      <c r="AA793" s="15"/>
      <c r="AB793" s="15"/>
      <c r="AC793" s="15"/>
      <c r="AD793" s="15"/>
      <c r="AE793" s="15"/>
      <c r="AT793" s="256" t="s">
        <v>154</v>
      </c>
      <c r="AU793" s="256" t="s">
        <v>84</v>
      </c>
      <c r="AV793" s="15" t="s">
        <v>82</v>
      </c>
      <c r="AW793" s="15" t="s">
        <v>33</v>
      </c>
      <c r="AX793" s="15" t="s">
        <v>74</v>
      </c>
      <c r="AY793" s="256" t="s">
        <v>143</v>
      </c>
    </row>
    <row r="794" s="13" customFormat="1">
      <c r="A794" s="13"/>
      <c r="B794" s="224"/>
      <c r="C794" s="225"/>
      <c r="D794" s="226" t="s">
        <v>154</v>
      </c>
      <c r="E794" s="227" t="s">
        <v>19</v>
      </c>
      <c r="F794" s="228" t="s">
        <v>1155</v>
      </c>
      <c r="G794" s="225"/>
      <c r="H794" s="229">
        <v>-12.757999999999999</v>
      </c>
      <c r="I794" s="230"/>
      <c r="J794" s="225"/>
      <c r="K794" s="225"/>
      <c r="L794" s="231"/>
      <c r="M794" s="232"/>
      <c r="N794" s="233"/>
      <c r="O794" s="233"/>
      <c r="P794" s="233"/>
      <c r="Q794" s="233"/>
      <c r="R794" s="233"/>
      <c r="S794" s="233"/>
      <c r="T794" s="234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5" t="s">
        <v>154</v>
      </c>
      <c r="AU794" s="235" t="s">
        <v>84</v>
      </c>
      <c r="AV794" s="13" t="s">
        <v>84</v>
      </c>
      <c r="AW794" s="13" t="s">
        <v>33</v>
      </c>
      <c r="AX794" s="13" t="s">
        <v>74</v>
      </c>
      <c r="AY794" s="235" t="s">
        <v>143</v>
      </c>
    </row>
    <row r="795" s="15" customFormat="1">
      <c r="A795" s="15"/>
      <c r="B795" s="247"/>
      <c r="C795" s="248"/>
      <c r="D795" s="226" t="s">
        <v>154</v>
      </c>
      <c r="E795" s="249" t="s">
        <v>19</v>
      </c>
      <c r="F795" s="250" t="s">
        <v>1156</v>
      </c>
      <c r="G795" s="248"/>
      <c r="H795" s="249" t="s">
        <v>19</v>
      </c>
      <c r="I795" s="251"/>
      <c r="J795" s="248"/>
      <c r="K795" s="248"/>
      <c r="L795" s="252"/>
      <c r="M795" s="253"/>
      <c r="N795" s="254"/>
      <c r="O795" s="254"/>
      <c r="P795" s="254"/>
      <c r="Q795" s="254"/>
      <c r="R795" s="254"/>
      <c r="S795" s="254"/>
      <c r="T795" s="255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15"/>
      <c r="AT795" s="256" t="s">
        <v>154</v>
      </c>
      <c r="AU795" s="256" t="s">
        <v>84</v>
      </c>
      <c r="AV795" s="15" t="s">
        <v>82</v>
      </c>
      <c r="AW795" s="15" t="s">
        <v>33</v>
      </c>
      <c r="AX795" s="15" t="s">
        <v>74</v>
      </c>
      <c r="AY795" s="256" t="s">
        <v>143</v>
      </c>
    </row>
    <row r="796" s="13" customFormat="1">
      <c r="A796" s="13"/>
      <c r="B796" s="224"/>
      <c r="C796" s="225"/>
      <c r="D796" s="226" t="s">
        <v>154</v>
      </c>
      <c r="E796" s="227" t="s">
        <v>19</v>
      </c>
      <c r="F796" s="228" t="s">
        <v>1157</v>
      </c>
      <c r="G796" s="225"/>
      <c r="H796" s="229">
        <v>27.614999999999998</v>
      </c>
      <c r="I796" s="230"/>
      <c r="J796" s="225"/>
      <c r="K796" s="225"/>
      <c r="L796" s="231"/>
      <c r="M796" s="232"/>
      <c r="N796" s="233"/>
      <c r="O796" s="233"/>
      <c r="P796" s="233"/>
      <c r="Q796" s="233"/>
      <c r="R796" s="233"/>
      <c r="S796" s="233"/>
      <c r="T796" s="234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35" t="s">
        <v>154</v>
      </c>
      <c r="AU796" s="235" t="s">
        <v>84</v>
      </c>
      <c r="AV796" s="13" t="s">
        <v>84</v>
      </c>
      <c r="AW796" s="13" t="s">
        <v>33</v>
      </c>
      <c r="AX796" s="13" t="s">
        <v>74</v>
      </c>
      <c r="AY796" s="235" t="s">
        <v>143</v>
      </c>
    </row>
    <row r="797" s="13" customFormat="1">
      <c r="A797" s="13"/>
      <c r="B797" s="224"/>
      <c r="C797" s="225"/>
      <c r="D797" s="226" t="s">
        <v>154</v>
      </c>
      <c r="E797" s="227" t="s">
        <v>19</v>
      </c>
      <c r="F797" s="228" t="s">
        <v>1075</v>
      </c>
      <c r="G797" s="225"/>
      <c r="H797" s="229">
        <v>-1.379</v>
      </c>
      <c r="I797" s="230"/>
      <c r="J797" s="225"/>
      <c r="K797" s="225"/>
      <c r="L797" s="231"/>
      <c r="M797" s="232"/>
      <c r="N797" s="233"/>
      <c r="O797" s="233"/>
      <c r="P797" s="233"/>
      <c r="Q797" s="233"/>
      <c r="R797" s="233"/>
      <c r="S797" s="233"/>
      <c r="T797" s="234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35" t="s">
        <v>154</v>
      </c>
      <c r="AU797" s="235" t="s">
        <v>84</v>
      </c>
      <c r="AV797" s="13" t="s">
        <v>84</v>
      </c>
      <c r="AW797" s="13" t="s">
        <v>33</v>
      </c>
      <c r="AX797" s="13" t="s">
        <v>74</v>
      </c>
      <c r="AY797" s="235" t="s">
        <v>143</v>
      </c>
    </row>
    <row r="798" s="15" customFormat="1">
      <c r="A798" s="15"/>
      <c r="B798" s="247"/>
      <c r="C798" s="248"/>
      <c r="D798" s="226" t="s">
        <v>154</v>
      </c>
      <c r="E798" s="249" t="s">
        <v>19</v>
      </c>
      <c r="F798" s="250" t="s">
        <v>695</v>
      </c>
      <c r="G798" s="248"/>
      <c r="H798" s="249" t="s">
        <v>19</v>
      </c>
      <c r="I798" s="251"/>
      <c r="J798" s="248"/>
      <c r="K798" s="248"/>
      <c r="L798" s="252"/>
      <c r="M798" s="253"/>
      <c r="N798" s="254"/>
      <c r="O798" s="254"/>
      <c r="P798" s="254"/>
      <c r="Q798" s="254"/>
      <c r="R798" s="254"/>
      <c r="S798" s="254"/>
      <c r="T798" s="255"/>
      <c r="U798" s="15"/>
      <c r="V798" s="15"/>
      <c r="W798" s="15"/>
      <c r="X798" s="15"/>
      <c r="Y798" s="15"/>
      <c r="Z798" s="15"/>
      <c r="AA798" s="15"/>
      <c r="AB798" s="15"/>
      <c r="AC798" s="15"/>
      <c r="AD798" s="15"/>
      <c r="AE798" s="15"/>
      <c r="AT798" s="256" t="s">
        <v>154</v>
      </c>
      <c r="AU798" s="256" t="s">
        <v>84</v>
      </c>
      <c r="AV798" s="15" t="s">
        <v>82</v>
      </c>
      <c r="AW798" s="15" t="s">
        <v>33</v>
      </c>
      <c r="AX798" s="15" t="s">
        <v>74</v>
      </c>
      <c r="AY798" s="256" t="s">
        <v>143</v>
      </c>
    </row>
    <row r="799" s="13" customFormat="1">
      <c r="A799" s="13"/>
      <c r="B799" s="224"/>
      <c r="C799" s="225"/>
      <c r="D799" s="226" t="s">
        <v>154</v>
      </c>
      <c r="E799" s="227" t="s">
        <v>19</v>
      </c>
      <c r="F799" s="228" t="s">
        <v>1158</v>
      </c>
      <c r="G799" s="225"/>
      <c r="H799" s="229">
        <v>-18.437999999999999</v>
      </c>
      <c r="I799" s="230"/>
      <c r="J799" s="225"/>
      <c r="K799" s="225"/>
      <c r="L799" s="231"/>
      <c r="M799" s="232"/>
      <c r="N799" s="233"/>
      <c r="O799" s="233"/>
      <c r="P799" s="233"/>
      <c r="Q799" s="233"/>
      <c r="R799" s="233"/>
      <c r="S799" s="233"/>
      <c r="T799" s="234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35" t="s">
        <v>154</v>
      </c>
      <c r="AU799" s="235" t="s">
        <v>84</v>
      </c>
      <c r="AV799" s="13" t="s">
        <v>84</v>
      </c>
      <c r="AW799" s="13" t="s">
        <v>33</v>
      </c>
      <c r="AX799" s="13" t="s">
        <v>74</v>
      </c>
      <c r="AY799" s="235" t="s">
        <v>143</v>
      </c>
    </row>
    <row r="800" s="13" customFormat="1">
      <c r="A800" s="13"/>
      <c r="B800" s="224"/>
      <c r="C800" s="225"/>
      <c r="D800" s="226" t="s">
        <v>154</v>
      </c>
      <c r="E800" s="227" t="s">
        <v>19</v>
      </c>
      <c r="F800" s="228" t="s">
        <v>1159</v>
      </c>
      <c r="G800" s="225"/>
      <c r="H800" s="229">
        <v>-18.018000000000001</v>
      </c>
      <c r="I800" s="230"/>
      <c r="J800" s="225"/>
      <c r="K800" s="225"/>
      <c r="L800" s="231"/>
      <c r="M800" s="232"/>
      <c r="N800" s="233"/>
      <c r="O800" s="233"/>
      <c r="P800" s="233"/>
      <c r="Q800" s="233"/>
      <c r="R800" s="233"/>
      <c r="S800" s="233"/>
      <c r="T800" s="234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35" t="s">
        <v>154</v>
      </c>
      <c r="AU800" s="235" t="s">
        <v>84</v>
      </c>
      <c r="AV800" s="13" t="s">
        <v>84</v>
      </c>
      <c r="AW800" s="13" t="s">
        <v>33</v>
      </c>
      <c r="AX800" s="13" t="s">
        <v>74</v>
      </c>
      <c r="AY800" s="235" t="s">
        <v>143</v>
      </c>
    </row>
    <row r="801" s="15" customFormat="1">
      <c r="A801" s="15"/>
      <c r="B801" s="247"/>
      <c r="C801" s="248"/>
      <c r="D801" s="226" t="s">
        <v>154</v>
      </c>
      <c r="E801" s="249" t="s">
        <v>19</v>
      </c>
      <c r="F801" s="250" t="s">
        <v>1076</v>
      </c>
      <c r="G801" s="248"/>
      <c r="H801" s="249" t="s">
        <v>19</v>
      </c>
      <c r="I801" s="251"/>
      <c r="J801" s="248"/>
      <c r="K801" s="248"/>
      <c r="L801" s="252"/>
      <c r="M801" s="253"/>
      <c r="N801" s="254"/>
      <c r="O801" s="254"/>
      <c r="P801" s="254"/>
      <c r="Q801" s="254"/>
      <c r="R801" s="254"/>
      <c r="S801" s="254"/>
      <c r="T801" s="255"/>
      <c r="U801" s="15"/>
      <c r="V801" s="15"/>
      <c r="W801" s="15"/>
      <c r="X801" s="15"/>
      <c r="Y801" s="15"/>
      <c r="Z801" s="15"/>
      <c r="AA801" s="15"/>
      <c r="AB801" s="15"/>
      <c r="AC801" s="15"/>
      <c r="AD801" s="15"/>
      <c r="AE801" s="15"/>
      <c r="AT801" s="256" t="s">
        <v>154</v>
      </c>
      <c r="AU801" s="256" t="s">
        <v>84</v>
      </c>
      <c r="AV801" s="15" t="s">
        <v>82</v>
      </c>
      <c r="AW801" s="15" t="s">
        <v>33</v>
      </c>
      <c r="AX801" s="15" t="s">
        <v>74</v>
      </c>
      <c r="AY801" s="256" t="s">
        <v>143</v>
      </c>
    </row>
    <row r="802" s="13" customFormat="1">
      <c r="A802" s="13"/>
      <c r="B802" s="224"/>
      <c r="C802" s="225"/>
      <c r="D802" s="226" t="s">
        <v>154</v>
      </c>
      <c r="E802" s="227" t="s">
        <v>19</v>
      </c>
      <c r="F802" s="228" t="s">
        <v>1160</v>
      </c>
      <c r="G802" s="225"/>
      <c r="H802" s="229">
        <v>-3.96</v>
      </c>
      <c r="I802" s="230"/>
      <c r="J802" s="225"/>
      <c r="K802" s="225"/>
      <c r="L802" s="231"/>
      <c r="M802" s="232"/>
      <c r="N802" s="233"/>
      <c r="O802" s="233"/>
      <c r="P802" s="233"/>
      <c r="Q802" s="233"/>
      <c r="R802" s="233"/>
      <c r="S802" s="233"/>
      <c r="T802" s="234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35" t="s">
        <v>154</v>
      </c>
      <c r="AU802" s="235" t="s">
        <v>84</v>
      </c>
      <c r="AV802" s="13" t="s">
        <v>84</v>
      </c>
      <c r="AW802" s="13" t="s">
        <v>33</v>
      </c>
      <c r="AX802" s="13" t="s">
        <v>74</v>
      </c>
      <c r="AY802" s="235" t="s">
        <v>143</v>
      </c>
    </row>
    <row r="803" s="15" customFormat="1">
      <c r="A803" s="15"/>
      <c r="B803" s="247"/>
      <c r="C803" s="248"/>
      <c r="D803" s="226" t="s">
        <v>154</v>
      </c>
      <c r="E803" s="249" t="s">
        <v>19</v>
      </c>
      <c r="F803" s="250" t="s">
        <v>1161</v>
      </c>
      <c r="G803" s="248"/>
      <c r="H803" s="249" t="s">
        <v>19</v>
      </c>
      <c r="I803" s="251"/>
      <c r="J803" s="248"/>
      <c r="K803" s="248"/>
      <c r="L803" s="252"/>
      <c r="M803" s="253"/>
      <c r="N803" s="254"/>
      <c r="O803" s="254"/>
      <c r="P803" s="254"/>
      <c r="Q803" s="254"/>
      <c r="R803" s="254"/>
      <c r="S803" s="254"/>
      <c r="T803" s="255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T803" s="256" t="s">
        <v>154</v>
      </c>
      <c r="AU803" s="256" t="s">
        <v>84</v>
      </c>
      <c r="AV803" s="15" t="s">
        <v>82</v>
      </c>
      <c r="AW803" s="15" t="s">
        <v>33</v>
      </c>
      <c r="AX803" s="15" t="s">
        <v>74</v>
      </c>
      <c r="AY803" s="256" t="s">
        <v>143</v>
      </c>
    </row>
    <row r="804" s="13" customFormat="1">
      <c r="A804" s="13"/>
      <c r="B804" s="224"/>
      <c r="C804" s="225"/>
      <c r="D804" s="226" t="s">
        <v>154</v>
      </c>
      <c r="E804" s="227" t="s">
        <v>19</v>
      </c>
      <c r="F804" s="228" t="s">
        <v>1162</v>
      </c>
      <c r="G804" s="225"/>
      <c r="H804" s="229">
        <v>-6.8399999999999999</v>
      </c>
      <c r="I804" s="230"/>
      <c r="J804" s="225"/>
      <c r="K804" s="225"/>
      <c r="L804" s="231"/>
      <c r="M804" s="232"/>
      <c r="N804" s="233"/>
      <c r="O804" s="233"/>
      <c r="P804" s="233"/>
      <c r="Q804" s="233"/>
      <c r="R804" s="233"/>
      <c r="S804" s="233"/>
      <c r="T804" s="234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35" t="s">
        <v>154</v>
      </c>
      <c r="AU804" s="235" t="s">
        <v>84</v>
      </c>
      <c r="AV804" s="13" t="s">
        <v>84</v>
      </c>
      <c r="AW804" s="13" t="s">
        <v>33</v>
      </c>
      <c r="AX804" s="13" t="s">
        <v>74</v>
      </c>
      <c r="AY804" s="235" t="s">
        <v>143</v>
      </c>
    </row>
    <row r="805" s="14" customFormat="1">
      <c r="A805" s="14"/>
      <c r="B805" s="236"/>
      <c r="C805" s="237"/>
      <c r="D805" s="226" t="s">
        <v>154</v>
      </c>
      <c r="E805" s="238" t="s">
        <v>19</v>
      </c>
      <c r="F805" s="239" t="s">
        <v>156</v>
      </c>
      <c r="G805" s="237"/>
      <c r="H805" s="240">
        <v>492.9430000000001</v>
      </c>
      <c r="I805" s="241"/>
      <c r="J805" s="237"/>
      <c r="K805" s="237"/>
      <c r="L805" s="242"/>
      <c r="M805" s="243"/>
      <c r="N805" s="244"/>
      <c r="O805" s="244"/>
      <c r="P805" s="244"/>
      <c r="Q805" s="244"/>
      <c r="R805" s="244"/>
      <c r="S805" s="244"/>
      <c r="T805" s="245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46" t="s">
        <v>154</v>
      </c>
      <c r="AU805" s="246" t="s">
        <v>84</v>
      </c>
      <c r="AV805" s="14" t="s">
        <v>150</v>
      </c>
      <c r="AW805" s="14" t="s">
        <v>33</v>
      </c>
      <c r="AX805" s="14" t="s">
        <v>82</v>
      </c>
      <c r="AY805" s="246" t="s">
        <v>143</v>
      </c>
    </row>
    <row r="806" s="2" customFormat="1" ht="24.15" customHeight="1">
      <c r="A806" s="40"/>
      <c r="B806" s="41"/>
      <c r="C806" s="206" t="s">
        <v>1163</v>
      </c>
      <c r="D806" s="206" t="s">
        <v>145</v>
      </c>
      <c r="E806" s="207" t="s">
        <v>1164</v>
      </c>
      <c r="F806" s="208" t="s">
        <v>1165</v>
      </c>
      <c r="G806" s="209" t="s">
        <v>280</v>
      </c>
      <c r="H806" s="210">
        <v>11.307</v>
      </c>
      <c r="I806" s="211"/>
      <c r="J806" s="212">
        <f>ROUND(I806*H806,2)</f>
        <v>0</v>
      </c>
      <c r="K806" s="208" t="s">
        <v>167</v>
      </c>
      <c r="L806" s="46"/>
      <c r="M806" s="213" t="s">
        <v>19</v>
      </c>
      <c r="N806" s="214" t="s">
        <v>45</v>
      </c>
      <c r="O806" s="86"/>
      <c r="P806" s="215">
        <f>O806*H806</f>
        <v>0</v>
      </c>
      <c r="Q806" s="215">
        <v>0.00010000000000000001</v>
      </c>
      <c r="R806" s="215">
        <f>Q806*H806</f>
        <v>0.0011307000000000001</v>
      </c>
      <c r="S806" s="215">
        <v>0</v>
      </c>
      <c r="T806" s="216">
        <f>S806*H806</f>
        <v>0</v>
      </c>
      <c r="U806" s="40"/>
      <c r="V806" s="40"/>
      <c r="W806" s="40"/>
      <c r="X806" s="40"/>
      <c r="Y806" s="40"/>
      <c r="Z806" s="40"/>
      <c r="AA806" s="40"/>
      <c r="AB806" s="40"/>
      <c r="AC806" s="40"/>
      <c r="AD806" s="40"/>
      <c r="AE806" s="40"/>
      <c r="AR806" s="217" t="s">
        <v>237</v>
      </c>
      <c r="AT806" s="217" t="s">
        <v>145</v>
      </c>
      <c r="AU806" s="217" t="s">
        <v>84</v>
      </c>
      <c r="AY806" s="19" t="s">
        <v>143</v>
      </c>
      <c r="BE806" s="218">
        <f>IF(N806="základní",J806,0)</f>
        <v>0</v>
      </c>
      <c r="BF806" s="218">
        <f>IF(N806="snížená",J806,0)</f>
        <v>0</v>
      </c>
      <c r="BG806" s="218">
        <f>IF(N806="zákl. přenesená",J806,0)</f>
        <v>0</v>
      </c>
      <c r="BH806" s="218">
        <f>IF(N806="sníž. přenesená",J806,0)</f>
        <v>0</v>
      </c>
      <c r="BI806" s="218">
        <f>IF(N806="nulová",J806,0)</f>
        <v>0</v>
      </c>
      <c r="BJ806" s="19" t="s">
        <v>82</v>
      </c>
      <c r="BK806" s="218">
        <f>ROUND(I806*H806,2)</f>
        <v>0</v>
      </c>
      <c r="BL806" s="19" t="s">
        <v>237</v>
      </c>
      <c r="BM806" s="217" t="s">
        <v>1166</v>
      </c>
    </row>
    <row r="807" s="2" customFormat="1">
      <c r="A807" s="40"/>
      <c r="B807" s="41"/>
      <c r="C807" s="42"/>
      <c r="D807" s="219" t="s">
        <v>152</v>
      </c>
      <c r="E807" s="42"/>
      <c r="F807" s="220" t="s">
        <v>1167</v>
      </c>
      <c r="G807" s="42"/>
      <c r="H807" s="42"/>
      <c r="I807" s="221"/>
      <c r="J807" s="42"/>
      <c r="K807" s="42"/>
      <c r="L807" s="46"/>
      <c r="M807" s="222"/>
      <c r="N807" s="223"/>
      <c r="O807" s="86"/>
      <c r="P807" s="86"/>
      <c r="Q807" s="86"/>
      <c r="R807" s="86"/>
      <c r="S807" s="86"/>
      <c r="T807" s="87"/>
      <c r="U807" s="40"/>
      <c r="V807" s="40"/>
      <c r="W807" s="40"/>
      <c r="X807" s="40"/>
      <c r="Y807" s="40"/>
      <c r="Z807" s="40"/>
      <c r="AA807" s="40"/>
      <c r="AB807" s="40"/>
      <c r="AC807" s="40"/>
      <c r="AD807" s="40"/>
      <c r="AE807" s="40"/>
      <c r="AT807" s="19" t="s">
        <v>152</v>
      </c>
      <c r="AU807" s="19" t="s">
        <v>84</v>
      </c>
    </row>
    <row r="808" s="15" customFormat="1">
      <c r="A808" s="15"/>
      <c r="B808" s="247"/>
      <c r="C808" s="248"/>
      <c r="D808" s="226" t="s">
        <v>154</v>
      </c>
      <c r="E808" s="249" t="s">
        <v>19</v>
      </c>
      <c r="F808" s="250" t="s">
        <v>1122</v>
      </c>
      <c r="G808" s="248"/>
      <c r="H808" s="249" t="s">
        <v>19</v>
      </c>
      <c r="I808" s="251"/>
      <c r="J808" s="248"/>
      <c r="K808" s="248"/>
      <c r="L808" s="252"/>
      <c r="M808" s="253"/>
      <c r="N808" s="254"/>
      <c r="O808" s="254"/>
      <c r="P808" s="254"/>
      <c r="Q808" s="254"/>
      <c r="R808" s="254"/>
      <c r="S808" s="254"/>
      <c r="T808" s="255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T808" s="256" t="s">
        <v>154</v>
      </c>
      <c r="AU808" s="256" t="s">
        <v>84</v>
      </c>
      <c r="AV808" s="15" t="s">
        <v>82</v>
      </c>
      <c r="AW808" s="15" t="s">
        <v>33</v>
      </c>
      <c r="AX808" s="15" t="s">
        <v>74</v>
      </c>
      <c r="AY808" s="256" t="s">
        <v>143</v>
      </c>
    </row>
    <row r="809" s="13" customFormat="1">
      <c r="A809" s="13"/>
      <c r="B809" s="224"/>
      <c r="C809" s="225"/>
      <c r="D809" s="226" t="s">
        <v>154</v>
      </c>
      <c r="E809" s="227" t="s">
        <v>19</v>
      </c>
      <c r="F809" s="228" t="s">
        <v>1168</v>
      </c>
      <c r="G809" s="225"/>
      <c r="H809" s="229">
        <v>11.307</v>
      </c>
      <c r="I809" s="230"/>
      <c r="J809" s="225"/>
      <c r="K809" s="225"/>
      <c r="L809" s="231"/>
      <c r="M809" s="232"/>
      <c r="N809" s="233"/>
      <c r="O809" s="233"/>
      <c r="P809" s="233"/>
      <c r="Q809" s="233"/>
      <c r="R809" s="233"/>
      <c r="S809" s="233"/>
      <c r="T809" s="234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35" t="s">
        <v>154</v>
      </c>
      <c r="AU809" s="235" t="s">
        <v>84</v>
      </c>
      <c r="AV809" s="13" t="s">
        <v>84</v>
      </c>
      <c r="AW809" s="13" t="s">
        <v>33</v>
      </c>
      <c r="AX809" s="13" t="s">
        <v>74</v>
      </c>
      <c r="AY809" s="235" t="s">
        <v>143</v>
      </c>
    </row>
    <row r="810" s="14" customFormat="1">
      <c r="A810" s="14"/>
      <c r="B810" s="236"/>
      <c r="C810" s="237"/>
      <c r="D810" s="226" t="s">
        <v>154</v>
      </c>
      <c r="E810" s="238" t="s">
        <v>19</v>
      </c>
      <c r="F810" s="239" t="s">
        <v>156</v>
      </c>
      <c r="G810" s="237"/>
      <c r="H810" s="240">
        <v>11.307</v>
      </c>
      <c r="I810" s="241"/>
      <c r="J810" s="237"/>
      <c r="K810" s="237"/>
      <c r="L810" s="242"/>
      <c r="M810" s="243"/>
      <c r="N810" s="244"/>
      <c r="O810" s="244"/>
      <c r="P810" s="244"/>
      <c r="Q810" s="244"/>
      <c r="R810" s="244"/>
      <c r="S810" s="244"/>
      <c r="T810" s="245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46" t="s">
        <v>154</v>
      </c>
      <c r="AU810" s="246" t="s">
        <v>84</v>
      </c>
      <c r="AV810" s="14" t="s">
        <v>150</v>
      </c>
      <c r="AW810" s="14" t="s">
        <v>33</v>
      </c>
      <c r="AX810" s="14" t="s">
        <v>82</v>
      </c>
      <c r="AY810" s="246" t="s">
        <v>143</v>
      </c>
    </row>
    <row r="811" s="2" customFormat="1" ht="24.15" customHeight="1">
      <c r="A811" s="40"/>
      <c r="B811" s="41"/>
      <c r="C811" s="206" t="s">
        <v>1169</v>
      </c>
      <c r="D811" s="206" t="s">
        <v>145</v>
      </c>
      <c r="E811" s="207" t="s">
        <v>1170</v>
      </c>
      <c r="F811" s="208" t="s">
        <v>1171</v>
      </c>
      <c r="G811" s="209" t="s">
        <v>217</v>
      </c>
      <c r="H811" s="210">
        <v>492.94299999999998</v>
      </c>
      <c r="I811" s="211"/>
      <c r="J811" s="212">
        <f>ROUND(I811*H811,2)</f>
        <v>0</v>
      </c>
      <c r="K811" s="208" t="s">
        <v>167</v>
      </c>
      <c r="L811" s="46"/>
      <c r="M811" s="213" t="s">
        <v>19</v>
      </c>
      <c r="N811" s="214" t="s">
        <v>45</v>
      </c>
      <c r="O811" s="86"/>
      <c r="P811" s="215">
        <f>O811*H811</f>
        <v>0</v>
      </c>
      <c r="Q811" s="215">
        <v>0.0016000000000000001</v>
      </c>
      <c r="R811" s="215">
        <f>Q811*H811</f>
        <v>0.78870879999999999</v>
      </c>
      <c r="S811" s="215">
        <v>0</v>
      </c>
      <c r="T811" s="216">
        <f>S811*H811</f>
        <v>0</v>
      </c>
      <c r="U811" s="40"/>
      <c r="V811" s="40"/>
      <c r="W811" s="40"/>
      <c r="X811" s="40"/>
      <c r="Y811" s="40"/>
      <c r="Z811" s="40"/>
      <c r="AA811" s="40"/>
      <c r="AB811" s="40"/>
      <c r="AC811" s="40"/>
      <c r="AD811" s="40"/>
      <c r="AE811" s="40"/>
      <c r="AR811" s="217" t="s">
        <v>237</v>
      </c>
      <c r="AT811" s="217" t="s">
        <v>145</v>
      </c>
      <c r="AU811" s="217" t="s">
        <v>84</v>
      </c>
      <c r="AY811" s="19" t="s">
        <v>143</v>
      </c>
      <c r="BE811" s="218">
        <f>IF(N811="základní",J811,0)</f>
        <v>0</v>
      </c>
      <c r="BF811" s="218">
        <f>IF(N811="snížená",J811,0)</f>
        <v>0</v>
      </c>
      <c r="BG811" s="218">
        <f>IF(N811="zákl. přenesená",J811,0)</f>
        <v>0</v>
      </c>
      <c r="BH811" s="218">
        <f>IF(N811="sníž. přenesená",J811,0)</f>
        <v>0</v>
      </c>
      <c r="BI811" s="218">
        <f>IF(N811="nulová",J811,0)</f>
        <v>0</v>
      </c>
      <c r="BJ811" s="19" t="s">
        <v>82</v>
      </c>
      <c r="BK811" s="218">
        <f>ROUND(I811*H811,2)</f>
        <v>0</v>
      </c>
      <c r="BL811" s="19" t="s">
        <v>237</v>
      </c>
      <c r="BM811" s="217" t="s">
        <v>1172</v>
      </c>
    </row>
    <row r="812" s="2" customFormat="1">
      <c r="A812" s="40"/>
      <c r="B812" s="41"/>
      <c r="C812" s="42"/>
      <c r="D812" s="219" t="s">
        <v>152</v>
      </c>
      <c r="E812" s="42"/>
      <c r="F812" s="220" t="s">
        <v>1173</v>
      </c>
      <c r="G812" s="42"/>
      <c r="H812" s="42"/>
      <c r="I812" s="221"/>
      <c r="J812" s="42"/>
      <c r="K812" s="42"/>
      <c r="L812" s="46"/>
      <c r="M812" s="222"/>
      <c r="N812" s="223"/>
      <c r="O812" s="86"/>
      <c r="P812" s="86"/>
      <c r="Q812" s="86"/>
      <c r="R812" s="86"/>
      <c r="S812" s="86"/>
      <c r="T812" s="87"/>
      <c r="U812" s="40"/>
      <c r="V812" s="40"/>
      <c r="W812" s="40"/>
      <c r="X812" s="40"/>
      <c r="Y812" s="40"/>
      <c r="Z812" s="40"/>
      <c r="AA812" s="40"/>
      <c r="AB812" s="40"/>
      <c r="AC812" s="40"/>
      <c r="AD812" s="40"/>
      <c r="AE812" s="40"/>
      <c r="AT812" s="19" t="s">
        <v>152</v>
      </c>
      <c r="AU812" s="19" t="s">
        <v>84</v>
      </c>
    </row>
    <row r="813" s="2" customFormat="1" ht="24.15" customHeight="1">
      <c r="A813" s="40"/>
      <c r="B813" s="41"/>
      <c r="C813" s="206" t="s">
        <v>1174</v>
      </c>
      <c r="D813" s="206" t="s">
        <v>145</v>
      </c>
      <c r="E813" s="207" t="s">
        <v>1175</v>
      </c>
      <c r="F813" s="208" t="s">
        <v>1176</v>
      </c>
      <c r="G813" s="209" t="s">
        <v>217</v>
      </c>
      <c r="H813" s="210">
        <v>159.05000000000001</v>
      </c>
      <c r="I813" s="211"/>
      <c r="J813" s="212">
        <f>ROUND(I813*H813,2)</f>
        <v>0</v>
      </c>
      <c r="K813" s="208" t="s">
        <v>167</v>
      </c>
      <c r="L813" s="46"/>
      <c r="M813" s="213" t="s">
        <v>19</v>
      </c>
      <c r="N813" s="214" t="s">
        <v>45</v>
      </c>
      <c r="O813" s="86"/>
      <c r="P813" s="215">
        <f>O813*H813</f>
        <v>0</v>
      </c>
      <c r="Q813" s="215">
        <v>0.02487</v>
      </c>
      <c r="R813" s="215">
        <f>Q813*H813</f>
        <v>3.9555735000000003</v>
      </c>
      <c r="S813" s="215">
        <v>0</v>
      </c>
      <c r="T813" s="216">
        <f>S813*H813</f>
        <v>0</v>
      </c>
      <c r="U813" s="40"/>
      <c r="V813" s="40"/>
      <c r="W813" s="40"/>
      <c r="X813" s="40"/>
      <c r="Y813" s="40"/>
      <c r="Z813" s="40"/>
      <c r="AA813" s="40"/>
      <c r="AB813" s="40"/>
      <c r="AC813" s="40"/>
      <c r="AD813" s="40"/>
      <c r="AE813" s="40"/>
      <c r="AR813" s="217" t="s">
        <v>237</v>
      </c>
      <c r="AT813" s="217" t="s">
        <v>145</v>
      </c>
      <c r="AU813" s="217" t="s">
        <v>84</v>
      </c>
      <c r="AY813" s="19" t="s">
        <v>143</v>
      </c>
      <c r="BE813" s="218">
        <f>IF(N813="základní",J813,0)</f>
        <v>0</v>
      </c>
      <c r="BF813" s="218">
        <f>IF(N813="snížená",J813,0)</f>
        <v>0</v>
      </c>
      <c r="BG813" s="218">
        <f>IF(N813="zákl. přenesená",J813,0)</f>
        <v>0</v>
      </c>
      <c r="BH813" s="218">
        <f>IF(N813="sníž. přenesená",J813,0)</f>
        <v>0</v>
      </c>
      <c r="BI813" s="218">
        <f>IF(N813="nulová",J813,0)</f>
        <v>0</v>
      </c>
      <c r="BJ813" s="19" t="s">
        <v>82</v>
      </c>
      <c r="BK813" s="218">
        <f>ROUND(I813*H813,2)</f>
        <v>0</v>
      </c>
      <c r="BL813" s="19" t="s">
        <v>237</v>
      </c>
      <c r="BM813" s="217" t="s">
        <v>1177</v>
      </c>
    </row>
    <row r="814" s="2" customFormat="1">
      <c r="A814" s="40"/>
      <c r="B814" s="41"/>
      <c r="C814" s="42"/>
      <c r="D814" s="219" t="s">
        <v>152</v>
      </c>
      <c r="E814" s="42"/>
      <c r="F814" s="220" t="s">
        <v>1178</v>
      </c>
      <c r="G814" s="42"/>
      <c r="H814" s="42"/>
      <c r="I814" s="221"/>
      <c r="J814" s="42"/>
      <c r="K814" s="42"/>
      <c r="L814" s="46"/>
      <c r="M814" s="222"/>
      <c r="N814" s="223"/>
      <c r="O814" s="86"/>
      <c r="P814" s="86"/>
      <c r="Q814" s="86"/>
      <c r="R814" s="86"/>
      <c r="S814" s="86"/>
      <c r="T814" s="87"/>
      <c r="U814" s="40"/>
      <c r="V814" s="40"/>
      <c r="W814" s="40"/>
      <c r="X814" s="40"/>
      <c r="Y814" s="40"/>
      <c r="Z814" s="40"/>
      <c r="AA814" s="40"/>
      <c r="AB814" s="40"/>
      <c r="AC814" s="40"/>
      <c r="AD814" s="40"/>
      <c r="AE814" s="40"/>
      <c r="AT814" s="19" t="s">
        <v>152</v>
      </c>
      <c r="AU814" s="19" t="s">
        <v>84</v>
      </c>
    </row>
    <row r="815" s="15" customFormat="1">
      <c r="A815" s="15"/>
      <c r="B815" s="247"/>
      <c r="C815" s="248"/>
      <c r="D815" s="226" t="s">
        <v>154</v>
      </c>
      <c r="E815" s="249" t="s">
        <v>19</v>
      </c>
      <c r="F815" s="250" t="s">
        <v>298</v>
      </c>
      <c r="G815" s="248"/>
      <c r="H815" s="249" t="s">
        <v>19</v>
      </c>
      <c r="I815" s="251"/>
      <c r="J815" s="248"/>
      <c r="K815" s="248"/>
      <c r="L815" s="252"/>
      <c r="M815" s="253"/>
      <c r="N815" s="254"/>
      <c r="O815" s="254"/>
      <c r="P815" s="254"/>
      <c r="Q815" s="254"/>
      <c r="R815" s="254"/>
      <c r="S815" s="254"/>
      <c r="T815" s="255"/>
      <c r="U815" s="15"/>
      <c r="V815" s="15"/>
      <c r="W815" s="15"/>
      <c r="X815" s="15"/>
      <c r="Y815" s="15"/>
      <c r="Z815" s="15"/>
      <c r="AA815" s="15"/>
      <c r="AB815" s="15"/>
      <c r="AC815" s="15"/>
      <c r="AD815" s="15"/>
      <c r="AE815" s="15"/>
      <c r="AT815" s="256" t="s">
        <v>154</v>
      </c>
      <c r="AU815" s="256" t="s">
        <v>84</v>
      </c>
      <c r="AV815" s="15" t="s">
        <v>82</v>
      </c>
      <c r="AW815" s="15" t="s">
        <v>33</v>
      </c>
      <c r="AX815" s="15" t="s">
        <v>74</v>
      </c>
      <c r="AY815" s="256" t="s">
        <v>143</v>
      </c>
    </row>
    <row r="816" s="13" customFormat="1">
      <c r="A816" s="13"/>
      <c r="B816" s="224"/>
      <c r="C816" s="225"/>
      <c r="D816" s="226" t="s">
        <v>154</v>
      </c>
      <c r="E816" s="227" t="s">
        <v>19</v>
      </c>
      <c r="F816" s="228" t="s">
        <v>1179</v>
      </c>
      <c r="G816" s="225"/>
      <c r="H816" s="229">
        <v>159.05000000000001</v>
      </c>
      <c r="I816" s="230"/>
      <c r="J816" s="225"/>
      <c r="K816" s="225"/>
      <c r="L816" s="231"/>
      <c r="M816" s="232"/>
      <c r="N816" s="233"/>
      <c r="O816" s="233"/>
      <c r="P816" s="233"/>
      <c r="Q816" s="233"/>
      <c r="R816" s="233"/>
      <c r="S816" s="233"/>
      <c r="T816" s="234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5" t="s">
        <v>154</v>
      </c>
      <c r="AU816" s="235" t="s">
        <v>84</v>
      </c>
      <c r="AV816" s="13" t="s">
        <v>84</v>
      </c>
      <c r="AW816" s="13" t="s">
        <v>33</v>
      </c>
      <c r="AX816" s="13" t="s">
        <v>74</v>
      </c>
      <c r="AY816" s="235" t="s">
        <v>143</v>
      </c>
    </row>
    <row r="817" s="14" customFormat="1">
      <c r="A817" s="14"/>
      <c r="B817" s="236"/>
      <c r="C817" s="237"/>
      <c r="D817" s="226" t="s">
        <v>154</v>
      </c>
      <c r="E817" s="238" t="s">
        <v>19</v>
      </c>
      <c r="F817" s="239" t="s">
        <v>156</v>
      </c>
      <c r="G817" s="237"/>
      <c r="H817" s="240">
        <v>159.05000000000001</v>
      </c>
      <c r="I817" s="241"/>
      <c r="J817" s="237"/>
      <c r="K817" s="237"/>
      <c r="L817" s="242"/>
      <c r="M817" s="243"/>
      <c r="N817" s="244"/>
      <c r="O817" s="244"/>
      <c r="P817" s="244"/>
      <c r="Q817" s="244"/>
      <c r="R817" s="244"/>
      <c r="S817" s="244"/>
      <c r="T817" s="245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46" t="s">
        <v>154</v>
      </c>
      <c r="AU817" s="246" t="s">
        <v>84</v>
      </c>
      <c r="AV817" s="14" t="s">
        <v>150</v>
      </c>
      <c r="AW817" s="14" t="s">
        <v>33</v>
      </c>
      <c r="AX817" s="14" t="s">
        <v>82</v>
      </c>
      <c r="AY817" s="246" t="s">
        <v>143</v>
      </c>
    </row>
    <row r="818" s="2" customFormat="1" ht="24.15" customHeight="1">
      <c r="A818" s="40"/>
      <c r="B818" s="41"/>
      <c r="C818" s="206" t="s">
        <v>1180</v>
      </c>
      <c r="D818" s="206" t="s">
        <v>145</v>
      </c>
      <c r="E818" s="207" t="s">
        <v>1181</v>
      </c>
      <c r="F818" s="208" t="s">
        <v>1182</v>
      </c>
      <c r="G818" s="209" t="s">
        <v>217</v>
      </c>
      <c r="H818" s="210">
        <v>1012.108</v>
      </c>
      <c r="I818" s="211"/>
      <c r="J818" s="212">
        <f>ROUND(I818*H818,2)</f>
        <v>0</v>
      </c>
      <c r="K818" s="208" t="s">
        <v>167</v>
      </c>
      <c r="L818" s="46"/>
      <c r="M818" s="213" t="s">
        <v>19</v>
      </c>
      <c r="N818" s="214" t="s">
        <v>45</v>
      </c>
      <c r="O818" s="86"/>
      <c r="P818" s="215">
        <f>O818*H818</f>
        <v>0</v>
      </c>
      <c r="Q818" s="215">
        <v>0.00010000000000000001</v>
      </c>
      <c r="R818" s="215">
        <f>Q818*H818</f>
        <v>0.1012108</v>
      </c>
      <c r="S818" s="215">
        <v>0</v>
      </c>
      <c r="T818" s="216">
        <f>S818*H818</f>
        <v>0</v>
      </c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R818" s="217" t="s">
        <v>237</v>
      </c>
      <c r="AT818" s="217" t="s">
        <v>145</v>
      </c>
      <c r="AU818" s="217" t="s">
        <v>84</v>
      </c>
      <c r="AY818" s="19" t="s">
        <v>143</v>
      </c>
      <c r="BE818" s="218">
        <f>IF(N818="základní",J818,0)</f>
        <v>0</v>
      </c>
      <c r="BF818" s="218">
        <f>IF(N818="snížená",J818,0)</f>
        <v>0</v>
      </c>
      <c r="BG818" s="218">
        <f>IF(N818="zákl. přenesená",J818,0)</f>
        <v>0</v>
      </c>
      <c r="BH818" s="218">
        <f>IF(N818="sníž. přenesená",J818,0)</f>
        <v>0</v>
      </c>
      <c r="BI818" s="218">
        <f>IF(N818="nulová",J818,0)</f>
        <v>0</v>
      </c>
      <c r="BJ818" s="19" t="s">
        <v>82</v>
      </c>
      <c r="BK818" s="218">
        <f>ROUND(I818*H818,2)</f>
        <v>0</v>
      </c>
      <c r="BL818" s="19" t="s">
        <v>237</v>
      </c>
      <c r="BM818" s="217" t="s">
        <v>1183</v>
      </c>
    </row>
    <row r="819" s="2" customFormat="1">
      <c r="A819" s="40"/>
      <c r="B819" s="41"/>
      <c r="C819" s="42"/>
      <c r="D819" s="219" t="s">
        <v>152</v>
      </c>
      <c r="E819" s="42"/>
      <c r="F819" s="220" t="s">
        <v>1184</v>
      </c>
      <c r="G819" s="42"/>
      <c r="H819" s="42"/>
      <c r="I819" s="221"/>
      <c r="J819" s="42"/>
      <c r="K819" s="42"/>
      <c r="L819" s="46"/>
      <c r="M819" s="222"/>
      <c r="N819" s="223"/>
      <c r="O819" s="86"/>
      <c r="P819" s="86"/>
      <c r="Q819" s="86"/>
      <c r="R819" s="86"/>
      <c r="S819" s="86"/>
      <c r="T819" s="87"/>
      <c r="U819" s="40"/>
      <c r="V819" s="40"/>
      <c r="W819" s="40"/>
      <c r="X819" s="40"/>
      <c r="Y819" s="40"/>
      <c r="Z819" s="40"/>
      <c r="AA819" s="40"/>
      <c r="AB819" s="40"/>
      <c r="AC819" s="40"/>
      <c r="AD819" s="40"/>
      <c r="AE819" s="40"/>
      <c r="AT819" s="19" t="s">
        <v>152</v>
      </c>
      <c r="AU819" s="19" t="s">
        <v>84</v>
      </c>
    </row>
    <row r="820" s="13" customFormat="1">
      <c r="A820" s="13"/>
      <c r="B820" s="224"/>
      <c r="C820" s="225"/>
      <c r="D820" s="226" t="s">
        <v>154</v>
      </c>
      <c r="E820" s="227" t="s">
        <v>19</v>
      </c>
      <c r="F820" s="228" t="s">
        <v>1185</v>
      </c>
      <c r="G820" s="225"/>
      <c r="H820" s="229">
        <v>1012.108</v>
      </c>
      <c r="I820" s="230"/>
      <c r="J820" s="225"/>
      <c r="K820" s="225"/>
      <c r="L820" s="231"/>
      <c r="M820" s="232"/>
      <c r="N820" s="233"/>
      <c r="O820" s="233"/>
      <c r="P820" s="233"/>
      <c r="Q820" s="233"/>
      <c r="R820" s="233"/>
      <c r="S820" s="233"/>
      <c r="T820" s="234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35" t="s">
        <v>154</v>
      </c>
      <c r="AU820" s="235" t="s">
        <v>84</v>
      </c>
      <c r="AV820" s="13" t="s">
        <v>84</v>
      </c>
      <c r="AW820" s="13" t="s">
        <v>33</v>
      </c>
      <c r="AX820" s="13" t="s">
        <v>74</v>
      </c>
      <c r="AY820" s="235" t="s">
        <v>143</v>
      </c>
    </row>
    <row r="821" s="14" customFormat="1">
      <c r="A821" s="14"/>
      <c r="B821" s="236"/>
      <c r="C821" s="237"/>
      <c r="D821" s="226" t="s">
        <v>154</v>
      </c>
      <c r="E821" s="238" t="s">
        <v>19</v>
      </c>
      <c r="F821" s="239" t="s">
        <v>156</v>
      </c>
      <c r="G821" s="237"/>
      <c r="H821" s="240">
        <v>1012.108</v>
      </c>
      <c r="I821" s="241"/>
      <c r="J821" s="237"/>
      <c r="K821" s="237"/>
      <c r="L821" s="242"/>
      <c r="M821" s="243"/>
      <c r="N821" s="244"/>
      <c r="O821" s="244"/>
      <c r="P821" s="244"/>
      <c r="Q821" s="244"/>
      <c r="R821" s="244"/>
      <c r="S821" s="244"/>
      <c r="T821" s="245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46" t="s">
        <v>154</v>
      </c>
      <c r="AU821" s="246" t="s">
        <v>84</v>
      </c>
      <c r="AV821" s="14" t="s">
        <v>150</v>
      </c>
      <c r="AW821" s="14" t="s">
        <v>33</v>
      </c>
      <c r="AX821" s="14" t="s">
        <v>82</v>
      </c>
      <c r="AY821" s="246" t="s">
        <v>143</v>
      </c>
    </row>
    <row r="822" s="2" customFormat="1" ht="24.15" customHeight="1">
      <c r="A822" s="40"/>
      <c r="B822" s="41"/>
      <c r="C822" s="206" t="s">
        <v>1186</v>
      </c>
      <c r="D822" s="206" t="s">
        <v>145</v>
      </c>
      <c r="E822" s="207" t="s">
        <v>1187</v>
      </c>
      <c r="F822" s="208" t="s">
        <v>1188</v>
      </c>
      <c r="G822" s="209" t="s">
        <v>217</v>
      </c>
      <c r="H822" s="210">
        <v>1012.108</v>
      </c>
      <c r="I822" s="211"/>
      <c r="J822" s="212">
        <f>ROUND(I822*H822,2)</f>
        <v>0</v>
      </c>
      <c r="K822" s="208" t="s">
        <v>167</v>
      </c>
      <c r="L822" s="46"/>
      <c r="M822" s="213" t="s">
        <v>19</v>
      </c>
      <c r="N822" s="214" t="s">
        <v>45</v>
      </c>
      <c r="O822" s="86"/>
      <c r="P822" s="215">
        <f>O822*H822</f>
        <v>0</v>
      </c>
      <c r="Q822" s="215">
        <v>0</v>
      </c>
      <c r="R822" s="215">
        <f>Q822*H822</f>
        <v>0</v>
      </c>
      <c r="S822" s="215">
        <v>0</v>
      </c>
      <c r="T822" s="216">
        <f>S822*H822</f>
        <v>0</v>
      </c>
      <c r="U822" s="40"/>
      <c r="V822" s="40"/>
      <c r="W822" s="40"/>
      <c r="X822" s="40"/>
      <c r="Y822" s="40"/>
      <c r="Z822" s="40"/>
      <c r="AA822" s="40"/>
      <c r="AB822" s="40"/>
      <c r="AC822" s="40"/>
      <c r="AD822" s="40"/>
      <c r="AE822" s="40"/>
      <c r="AR822" s="217" t="s">
        <v>237</v>
      </c>
      <c r="AT822" s="217" t="s">
        <v>145</v>
      </c>
      <c r="AU822" s="217" t="s">
        <v>84</v>
      </c>
      <c r="AY822" s="19" t="s">
        <v>143</v>
      </c>
      <c r="BE822" s="218">
        <f>IF(N822="základní",J822,0)</f>
        <v>0</v>
      </c>
      <c r="BF822" s="218">
        <f>IF(N822="snížená",J822,0)</f>
        <v>0</v>
      </c>
      <c r="BG822" s="218">
        <f>IF(N822="zákl. přenesená",J822,0)</f>
        <v>0</v>
      </c>
      <c r="BH822" s="218">
        <f>IF(N822="sníž. přenesená",J822,0)</f>
        <v>0</v>
      </c>
      <c r="BI822" s="218">
        <f>IF(N822="nulová",J822,0)</f>
        <v>0</v>
      </c>
      <c r="BJ822" s="19" t="s">
        <v>82</v>
      </c>
      <c r="BK822" s="218">
        <f>ROUND(I822*H822,2)</f>
        <v>0</v>
      </c>
      <c r="BL822" s="19" t="s">
        <v>237</v>
      </c>
      <c r="BM822" s="217" t="s">
        <v>1189</v>
      </c>
    </row>
    <row r="823" s="2" customFormat="1">
      <c r="A823" s="40"/>
      <c r="B823" s="41"/>
      <c r="C823" s="42"/>
      <c r="D823" s="219" t="s">
        <v>152</v>
      </c>
      <c r="E823" s="42"/>
      <c r="F823" s="220" t="s">
        <v>1190</v>
      </c>
      <c r="G823" s="42"/>
      <c r="H823" s="42"/>
      <c r="I823" s="221"/>
      <c r="J823" s="42"/>
      <c r="K823" s="42"/>
      <c r="L823" s="46"/>
      <c r="M823" s="222"/>
      <c r="N823" s="223"/>
      <c r="O823" s="86"/>
      <c r="P823" s="86"/>
      <c r="Q823" s="86"/>
      <c r="R823" s="86"/>
      <c r="S823" s="86"/>
      <c r="T823" s="87"/>
      <c r="U823" s="40"/>
      <c r="V823" s="40"/>
      <c r="W823" s="40"/>
      <c r="X823" s="40"/>
      <c r="Y823" s="40"/>
      <c r="Z823" s="40"/>
      <c r="AA823" s="40"/>
      <c r="AB823" s="40"/>
      <c r="AC823" s="40"/>
      <c r="AD823" s="40"/>
      <c r="AE823" s="40"/>
      <c r="AT823" s="19" t="s">
        <v>152</v>
      </c>
      <c r="AU823" s="19" t="s">
        <v>84</v>
      </c>
    </row>
    <row r="824" s="13" customFormat="1">
      <c r="A824" s="13"/>
      <c r="B824" s="224"/>
      <c r="C824" s="225"/>
      <c r="D824" s="226" t="s">
        <v>154</v>
      </c>
      <c r="E824" s="227" t="s">
        <v>19</v>
      </c>
      <c r="F824" s="228" t="s">
        <v>1191</v>
      </c>
      <c r="G824" s="225"/>
      <c r="H824" s="229">
        <v>159.05000000000001</v>
      </c>
      <c r="I824" s="230"/>
      <c r="J824" s="225"/>
      <c r="K824" s="225"/>
      <c r="L824" s="231"/>
      <c r="M824" s="232"/>
      <c r="N824" s="233"/>
      <c r="O824" s="233"/>
      <c r="P824" s="233"/>
      <c r="Q824" s="233"/>
      <c r="R824" s="233"/>
      <c r="S824" s="233"/>
      <c r="T824" s="234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5" t="s">
        <v>154</v>
      </c>
      <c r="AU824" s="235" t="s">
        <v>84</v>
      </c>
      <c r="AV824" s="13" t="s">
        <v>84</v>
      </c>
      <c r="AW824" s="13" t="s">
        <v>33</v>
      </c>
      <c r="AX824" s="13" t="s">
        <v>74</v>
      </c>
      <c r="AY824" s="235" t="s">
        <v>143</v>
      </c>
    </row>
    <row r="825" s="13" customFormat="1">
      <c r="A825" s="13"/>
      <c r="B825" s="224"/>
      <c r="C825" s="225"/>
      <c r="D825" s="226" t="s">
        <v>154</v>
      </c>
      <c r="E825" s="227" t="s">
        <v>19</v>
      </c>
      <c r="F825" s="228" t="s">
        <v>1192</v>
      </c>
      <c r="G825" s="225"/>
      <c r="H825" s="229">
        <v>853.05799999999999</v>
      </c>
      <c r="I825" s="230"/>
      <c r="J825" s="225"/>
      <c r="K825" s="225"/>
      <c r="L825" s="231"/>
      <c r="M825" s="232"/>
      <c r="N825" s="233"/>
      <c r="O825" s="233"/>
      <c r="P825" s="233"/>
      <c r="Q825" s="233"/>
      <c r="R825" s="233"/>
      <c r="S825" s="233"/>
      <c r="T825" s="234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35" t="s">
        <v>154</v>
      </c>
      <c r="AU825" s="235" t="s">
        <v>84</v>
      </c>
      <c r="AV825" s="13" t="s">
        <v>84</v>
      </c>
      <c r="AW825" s="13" t="s">
        <v>33</v>
      </c>
      <c r="AX825" s="13" t="s">
        <v>74</v>
      </c>
      <c r="AY825" s="235" t="s">
        <v>143</v>
      </c>
    </row>
    <row r="826" s="14" customFormat="1">
      <c r="A826" s="14"/>
      <c r="B826" s="236"/>
      <c r="C826" s="237"/>
      <c r="D826" s="226" t="s">
        <v>154</v>
      </c>
      <c r="E826" s="238" t="s">
        <v>19</v>
      </c>
      <c r="F826" s="239" t="s">
        <v>156</v>
      </c>
      <c r="G826" s="237"/>
      <c r="H826" s="240">
        <v>1012.108</v>
      </c>
      <c r="I826" s="241"/>
      <c r="J826" s="237"/>
      <c r="K826" s="237"/>
      <c r="L826" s="242"/>
      <c r="M826" s="243"/>
      <c r="N826" s="244"/>
      <c r="O826" s="244"/>
      <c r="P826" s="244"/>
      <c r="Q826" s="244"/>
      <c r="R826" s="244"/>
      <c r="S826" s="244"/>
      <c r="T826" s="245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46" t="s">
        <v>154</v>
      </c>
      <c r="AU826" s="246" t="s">
        <v>84</v>
      </c>
      <c r="AV826" s="14" t="s">
        <v>150</v>
      </c>
      <c r="AW826" s="14" t="s">
        <v>33</v>
      </c>
      <c r="AX826" s="14" t="s">
        <v>82</v>
      </c>
      <c r="AY826" s="246" t="s">
        <v>143</v>
      </c>
    </row>
    <row r="827" s="2" customFormat="1" ht="16.5" customHeight="1">
      <c r="A827" s="40"/>
      <c r="B827" s="41"/>
      <c r="C827" s="257" t="s">
        <v>1193</v>
      </c>
      <c r="D827" s="257" t="s">
        <v>203</v>
      </c>
      <c r="E827" s="258" t="s">
        <v>1113</v>
      </c>
      <c r="F827" s="259" t="s">
        <v>1114</v>
      </c>
      <c r="G827" s="260" t="s">
        <v>217</v>
      </c>
      <c r="H827" s="261">
        <v>1113.319</v>
      </c>
      <c r="I827" s="262"/>
      <c r="J827" s="263">
        <f>ROUND(I827*H827,2)</f>
        <v>0</v>
      </c>
      <c r="K827" s="259" t="s">
        <v>167</v>
      </c>
      <c r="L827" s="264"/>
      <c r="M827" s="265" t="s">
        <v>19</v>
      </c>
      <c r="N827" s="266" t="s">
        <v>45</v>
      </c>
      <c r="O827" s="86"/>
      <c r="P827" s="215">
        <f>O827*H827</f>
        <v>0</v>
      </c>
      <c r="Q827" s="215">
        <v>0.00013999999999999999</v>
      </c>
      <c r="R827" s="215">
        <f>Q827*H827</f>
        <v>0.15586465999999999</v>
      </c>
      <c r="S827" s="215">
        <v>0</v>
      </c>
      <c r="T827" s="216">
        <f>S827*H827</f>
        <v>0</v>
      </c>
      <c r="U827" s="40"/>
      <c r="V827" s="40"/>
      <c r="W827" s="40"/>
      <c r="X827" s="40"/>
      <c r="Y827" s="40"/>
      <c r="Z827" s="40"/>
      <c r="AA827" s="40"/>
      <c r="AB827" s="40"/>
      <c r="AC827" s="40"/>
      <c r="AD827" s="40"/>
      <c r="AE827" s="40"/>
      <c r="AR827" s="217" t="s">
        <v>356</v>
      </c>
      <c r="AT827" s="217" t="s">
        <v>203</v>
      </c>
      <c r="AU827" s="217" t="s">
        <v>84</v>
      </c>
      <c r="AY827" s="19" t="s">
        <v>143</v>
      </c>
      <c r="BE827" s="218">
        <f>IF(N827="základní",J827,0)</f>
        <v>0</v>
      </c>
      <c r="BF827" s="218">
        <f>IF(N827="snížená",J827,0)</f>
        <v>0</v>
      </c>
      <c r="BG827" s="218">
        <f>IF(N827="zákl. přenesená",J827,0)</f>
        <v>0</v>
      </c>
      <c r="BH827" s="218">
        <f>IF(N827="sníž. přenesená",J827,0)</f>
        <v>0</v>
      </c>
      <c r="BI827" s="218">
        <f>IF(N827="nulová",J827,0)</f>
        <v>0</v>
      </c>
      <c r="BJ827" s="19" t="s">
        <v>82</v>
      </c>
      <c r="BK827" s="218">
        <f>ROUND(I827*H827,2)</f>
        <v>0</v>
      </c>
      <c r="BL827" s="19" t="s">
        <v>237</v>
      </c>
      <c r="BM827" s="217" t="s">
        <v>1194</v>
      </c>
    </row>
    <row r="828" s="13" customFormat="1">
      <c r="A828" s="13"/>
      <c r="B828" s="224"/>
      <c r="C828" s="225"/>
      <c r="D828" s="226" t="s">
        <v>154</v>
      </c>
      <c r="E828" s="227" t="s">
        <v>19</v>
      </c>
      <c r="F828" s="228" t="s">
        <v>1195</v>
      </c>
      <c r="G828" s="225"/>
      <c r="H828" s="229">
        <v>1113.319</v>
      </c>
      <c r="I828" s="230"/>
      <c r="J828" s="225"/>
      <c r="K828" s="225"/>
      <c r="L828" s="231"/>
      <c r="M828" s="232"/>
      <c r="N828" s="233"/>
      <c r="O828" s="233"/>
      <c r="P828" s="233"/>
      <c r="Q828" s="233"/>
      <c r="R828" s="233"/>
      <c r="S828" s="233"/>
      <c r="T828" s="234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35" t="s">
        <v>154</v>
      </c>
      <c r="AU828" s="235" t="s">
        <v>84</v>
      </c>
      <c r="AV828" s="13" t="s">
        <v>84</v>
      </c>
      <c r="AW828" s="13" t="s">
        <v>33</v>
      </c>
      <c r="AX828" s="13" t="s">
        <v>74</v>
      </c>
      <c r="AY828" s="235" t="s">
        <v>143</v>
      </c>
    </row>
    <row r="829" s="14" customFormat="1">
      <c r="A829" s="14"/>
      <c r="B829" s="236"/>
      <c r="C829" s="237"/>
      <c r="D829" s="226" t="s">
        <v>154</v>
      </c>
      <c r="E829" s="238" t="s">
        <v>19</v>
      </c>
      <c r="F829" s="239" t="s">
        <v>156</v>
      </c>
      <c r="G829" s="237"/>
      <c r="H829" s="240">
        <v>1113.319</v>
      </c>
      <c r="I829" s="241"/>
      <c r="J829" s="237"/>
      <c r="K829" s="237"/>
      <c r="L829" s="242"/>
      <c r="M829" s="243"/>
      <c r="N829" s="244"/>
      <c r="O829" s="244"/>
      <c r="P829" s="244"/>
      <c r="Q829" s="244"/>
      <c r="R829" s="244"/>
      <c r="S829" s="244"/>
      <c r="T829" s="245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46" t="s">
        <v>154</v>
      </c>
      <c r="AU829" s="246" t="s">
        <v>84</v>
      </c>
      <c r="AV829" s="14" t="s">
        <v>150</v>
      </c>
      <c r="AW829" s="14" t="s">
        <v>33</v>
      </c>
      <c r="AX829" s="14" t="s">
        <v>82</v>
      </c>
      <c r="AY829" s="246" t="s">
        <v>143</v>
      </c>
    </row>
    <row r="830" s="2" customFormat="1" ht="24.15" customHeight="1">
      <c r="A830" s="40"/>
      <c r="B830" s="41"/>
      <c r="C830" s="206" t="s">
        <v>1196</v>
      </c>
      <c r="D830" s="206" t="s">
        <v>145</v>
      </c>
      <c r="E830" s="207" t="s">
        <v>1197</v>
      </c>
      <c r="F830" s="208" t="s">
        <v>1198</v>
      </c>
      <c r="G830" s="209" t="s">
        <v>217</v>
      </c>
      <c r="H830" s="210">
        <v>159.05000000000001</v>
      </c>
      <c r="I830" s="211"/>
      <c r="J830" s="212">
        <f>ROUND(I830*H830,2)</f>
        <v>0</v>
      </c>
      <c r="K830" s="208" t="s">
        <v>167</v>
      </c>
      <c r="L830" s="46"/>
      <c r="M830" s="213" t="s">
        <v>19</v>
      </c>
      <c r="N830" s="214" t="s">
        <v>45</v>
      </c>
      <c r="O830" s="86"/>
      <c r="P830" s="215">
        <f>O830*H830</f>
        <v>0</v>
      </c>
      <c r="Q830" s="215">
        <v>0</v>
      </c>
      <c r="R830" s="215">
        <f>Q830*H830</f>
        <v>0</v>
      </c>
      <c r="S830" s="215">
        <v>0</v>
      </c>
      <c r="T830" s="216">
        <f>S830*H830</f>
        <v>0</v>
      </c>
      <c r="U830" s="40"/>
      <c r="V830" s="40"/>
      <c r="W830" s="40"/>
      <c r="X830" s="40"/>
      <c r="Y830" s="40"/>
      <c r="Z830" s="40"/>
      <c r="AA830" s="40"/>
      <c r="AB830" s="40"/>
      <c r="AC830" s="40"/>
      <c r="AD830" s="40"/>
      <c r="AE830" s="40"/>
      <c r="AR830" s="217" t="s">
        <v>237</v>
      </c>
      <c r="AT830" s="217" t="s">
        <v>145</v>
      </c>
      <c r="AU830" s="217" t="s">
        <v>84</v>
      </c>
      <c r="AY830" s="19" t="s">
        <v>143</v>
      </c>
      <c r="BE830" s="218">
        <f>IF(N830="základní",J830,0)</f>
        <v>0</v>
      </c>
      <c r="BF830" s="218">
        <f>IF(N830="snížená",J830,0)</f>
        <v>0</v>
      </c>
      <c r="BG830" s="218">
        <f>IF(N830="zákl. přenesená",J830,0)</f>
        <v>0</v>
      </c>
      <c r="BH830" s="218">
        <f>IF(N830="sníž. přenesená",J830,0)</f>
        <v>0</v>
      </c>
      <c r="BI830" s="218">
        <f>IF(N830="nulová",J830,0)</f>
        <v>0</v>
      </c>
      <c r="BJ830" s="19" t="s">
        <v>82</v>
      </c>
      <c r="BK830" s="218">
        <f>ROUND(I830*H830,2)</f>
        <v>0</v>
      </c>
      <c r="BL830" s="19" t="s">
        <v>237</v>
      </c>
      <c r="BM830" s="217" t="s">
        <v>1199</v>
      </c>
    </row>
    <row r="831" s="2" customFormat="1">
      <c r="A831" s="40"/>
      <c r="B831" s="41"/>
      <c r="C831" s="42"/>
      <c r="D831" s="219" t="s">
        <v>152</v>
      </c>
      <c r="E831" s="42"/>
      <c r="F831" s="220" t="s">
        <v>1200</v>
      </c>
      <c r="G831" s="42"/>
      <c r="H831" s="42"/>
      <c r="I831" s="221"/>
      <c r="J831" s="42"/>
      <c r="K831" s="42"/>
      <c r="L831" s="46"/>
      <c r="M831" s="222"/>
      <c r="N831" s="223"/>
      <c r="O831" s="86"/>
      <c r="P831" s="86"/>
      <c r="Q831" s="86"/>
      <c r="R831" s="86"/>
      <c r="S831" s="86"/>
      <c r="T831" s="87"/>
      <c r="U831" s="40"/>
      <c r="V831" s="40"/>
      <c r="W831" s="40"/>
      <c r="X831" s="40"/>
      <c r="Y831" s="40"/>
      <c r="Z831" s="40"/>
      <c r="AA831" s="40"/>
      <c r="AB831" s="40"/>
      <c r="AC831" s="40"/>
      <c r="AD831" s="40"/>
      <c r="AE831" s="40"/>
      <c r="AT831" s="19" t="s">
        <v>152</v>
      </c>
      <c r="AU831" s="19" t="s">
        <v>84</v>
      </c>
    </row>
    <row r="832" s="2" customFormat="1" ht="16.5" customHeight="1">
      <c r="A832" s="40"/>
      <c r="B832" s="41"/>
      <c r="C832" s="257" t="s">
        <v>1201</v>
      </c>
      <c r="D832" s="257" t="s">
        <v>203</v>
      </c>
      <c r="E832" s="258" t="s">
        <v>698</v>
      </c>
      <c r="F832" s="259" t="s">
        <v>699</v>
      </c>
      <c r="G832" s="260" t="s">
        <v>217</v>
      </c>
      <c r="H832" s="261">
        <v>162.231</v>
      </c>
      <c r="I832" s="262"/>
      <c r="J832" s="263">
        <f>ROUND(I832*H832,2)</f>
        <v>0</v>
      </c>
      <c r="K832" s="259" t="s">
        <v>167</v>
      </c>
      <c r="L832" s="264"/>
      <c r="M832" s="265" t="s">
        <v>19</v>
      </c>
      <c r="N832" s="266" t="s">
        <v>45</v>
      </c>
      <c r="O832" s="86"/>
      <c r="P832" s="215">
        <f>O832*H832</f>
        <v>0</v>
      </c>
      <c r="Q832" s="215">
        <v>0.0035999999999999999</v>
      </c>
      <c r="R832" s="215">
        <f>Q832*H832</f>
        <v>0.58403159999999998</v>
      </c>
      <c r="S832" s="215">
        <v>0</v>
      </c>
      <c r="T832" s="216">
        <f>S832*H832</f>
        <v>0</v>
      </c>
      <c r="U832" s="40"/>
      <c r="V832" s="40"/>
      <c r="W832" s="40"/>
      <c r="X832" s="40"/>
      <c r="Y832" s="40"/>
      <c r="Z832" s="40"/>
      <c r="AA832" s="40"/>
      <c r="AB832" s="40"/>
      <c r="AC832" s="40"/>
      <c r="AD832" s="40"/>
      <c r="AE832" s="40"/>
      <c r="AR832" s="217" t="s">
        <v>356</v>
      </c>
      <c r="AT832" s="217" t="s">
        <v>203</v>
      </c>
      <c r="AU832" s="217" t="s">
        <v>84</v>
      </c>
      <c r="AY832" s="19" t="s">
        <v>143</v>
      </c>
      <c r="BE832" s="218">
        <f>IF(N832="základní",J832,0)</f>
        <v>0</v>
      </c>
      <c r="BF832" s="218">
        <f>IF(N832="snížená",J832,0)</f>
        <v>0</v>
      </c>
      <c r="BG832" s="218">
        <f>IF(N832="zákl. přenesená",J832,0)</f>
        <v>0</v>
      </c>
      <c r="BH832" s="218">
        <f>IF(N832="sníž. přenesená",J832,0)</f>
        <v>0</v>
      </c>
      <c r="BI832" s="218">
        <f>IF(N832="nulová",J832,0)</f>
        <v>0</v>
      </c>
      <c r="BJ832" s="19" t="s">
        <v>82</v>
      </c>
      <c r="BK832" s="218">
        <f>ROUND(I832*H832,2)</f>
        <v>0</v>
      </c>
      <c r="BL832" s="19" t="s">
        <v>237</v>
      </c>
      <c r="BM832" s="217" t="s">
        <v>1202</v>
      </c>
    </row>
    <row r="833" s="13" customFormat="1">
      <c r="A833" s="13"/>
      <c r="B833" s="224"/>
      <c r="C833" s="225"/>
      <c r="D833" s="226" t="s">
        <v>154</v>
      </c>
      <c r="E833" s="227" t="s">
        <v>19</v>
      </c>
      <c r="F833" s="228" t="s">
        <v>1203</v>
      </c>
      <c r="G833" s="225"/>
      <c r="H833" s="229">
        <v>162.231</v>
      </c>
      <c r="I833" s="230"/>
      <c r="J833" s="225"/>
      <c r="K833" s="225"/>
      <c r="L833" s="231"/>
      <c r="M833" s="232"/>
      <c r="N833" s="233"/>
      <c r="O833" s="233"/>
      <c r="P833" s="233"/>
      <c r="Q833" s="233"/>
      <c r="R833" s="233"/>
      <c r="S833" s="233"/>
      <c r="T833" s="234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35" t="s">
        <v>154</v>
      </c>
      <c r="AU833" s="235" t="s">
        <v>84</v>
      </c>
      <c r="AV833" s="13" t="s">
        <v>84</v>
      </c>
      <c r="AW833" s="13" t="s">
        <v>33</v>
      </c>
      <c r="AX833" s="13" t="s">
        <v>74</v>
      </c>
      <c r="AY833" s="235" t="s">
        <v>143</v>
      </c>
    </row>
    <row r="834" s="14" customFormat="1">
      <c r="A834" s="14"/>
      <c r="B834" s="236"/>
      <c r="C834" s="237"/>
      <c r="D834" s="226" t="s">
        <v>154</v>
      </c>
      <c r="E834" s="238" t="s">
        <v>19</v>
      </c>
      <c r="F834" s="239" t="s">
        <v>156</v>
      </c>
      <c r="G834" s="237"/>
      <c r="H834" s="240">
        <v>162.231</v>
      </c>
      <c r="I834" s="241"/>
      <c r="J834" s="237"/>
      <c r="K834" s="237"/>
      <c r="L834" s="242"/>
      <c r="M834" s="243"/>
      <c r="N834" s="244"/>
      <c r="O834" s="244"/>
      <c r="P834" s="244"/>
      <c r="Q834" s="244"/>
      <c r="R834" s="244"/>
      <c r="S834" s="244"/>
      <c r="T834" s="245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46" t="s">
        <v>154</v>
      </c>
      <c r="AU834" s="246" t="s">
        <v>84</v>
      </c>
      <c r="AV834" s="14" t="s">
        <v>150</v>
      </c>
      <c r="AW834" s="14" t="s">
        <v>33</v>
      </c>
      <c r="AX834" s="14" t="s">
        <v>82</v>
      </c>
      <c r="AY834" s="246" t="s">
        <v>143</v>
      </c>
    </row>
    <row r="835" s="2" customFormat="1" ht="21.75" customHeight="1">
      <c r="A835" s="40"/>
      <c r="B835" s="41"/>
      <c r="C835" s="206" t="s">
        <v>1204</v>
      </c>
      <c r="D835" s="206" t="s">
        <v>145</v>
      </c>
      <c r="E835" s="207" t="s">
        <v>1205</v>
      </c>
      <c r="F835" s="208" t="s">
        <v>1206</v>
      </c>
      <c r="G835" s="209" t="s">
        <v>217</v>
      </c>
      <c r="H835" s="210">
        <v>1865.1659999999999</v>
      </c>
      <c r="I835" s="211"/>
      <c r="J835" s="212">
        <f>ROUND(I835*H835,2)</f>
        <v>0</v>
      </c>
      <c r="K835" s="208" t="s">
        <v>167</v>
      </c>
      <c r="L835" s="46"/>
      <c r="M835" s="213" t="s">
        <v>19</v>
      </c>
      <c r="N835" s="214" t="s">
        <v>45</v>
      </c>
      <c r="O835" s="86"/>
      <c r="P835" s="215">
        <f>O835*H835</f>
        <v>0</v>
      </c>
      <c r="Q835" s="215">
        <v>0.0016000000000000001</v>
      </c>
      <c r="R835" s="215">
        <f>Q835*H835</f>
        <v>2.9842656000000001</v>
      </c>
      <c r="S835" s="215">
        <v>0</v>
      </c>
      <c r="T835" s="216">
        <f>S835*H835</f>
        <v>0</v>
      </c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R835" s="217" t="s">
        <v>237</v>
      </c>
      <c r="AT835" s="217" t="s">
        <v>145</v>
      </c>
      <c r="AU835" s="217" t="s">
        <v>84</v>
      </c>
      <c r="AY835" s="19" t="s">
        <v>143</v>
      </c>
      <c r="BE835" s="218">
        <f>IF(N835="základní",J835,0)</f>
        <v>0</v>
      </c>
      <c r="BF835" s="218">
        <f>IF(N835="snížená",J835,0)</f>
        <v>0</v>
      </c>
      <c r="BG835" s="218">
        <f>IF(N835="zákl. přenesená",J835,0)</f>
        <v>0</v>
      </c>
      <c r="BH835" s="218">
        <f>IF(N835="sníž. přenesená",J835,0)</f>
        <v>0</v>
      </c>
      <c r="BI835" s="218">
        <f>IF(N835="nulová",J835,0)</f>
        <v>0</v>
      </c>
      <c r="BJ835" s="19" t="s">
        <v>82</v>
      </c>
      <c r="BK835" s="218">
        <f>ROUND(I835*H835,2)</f>
        <v>0</v>
      </c>
      <c r="BL835" s="19" t="s">
        <v>237</v>
      </c>
      <c r="BM835" s="217" t="s">
        <v>1207</v>
      </c>
    </row>
    <row r="836" s="2" customFormat="1">
      <c r="A836" s="40"/>
      <c r="B836" s="41"/>
      <c r="C836" s="42"/>
      <c r="D836" s="219" t="s">
        <v>152</v>
      </c>
      <c r="E836" s="42"/>
      <c r="F836" s="220" t="s">
        <v>1208</v>
      </c>
      <c r="G836" s="42"/>
      <c r="H836" s="42"/>
      <c r="I836" s="221"/>
      <c r="J836" s="42"/>
      <c r="K836" s="42"/>
      <c r="L836" s="46"/>
      <c r="M836" s="222"/>
      <c r="N836" s="223"/>
      <c r="O836" s="86"/>
      <c r="P836" s="86"/>
      <c r="Q836" s="86"/>
      <c r="R836" s="86"/>
      <c r="S836" s="86"/>
      <c r="T836" s="87"/>
      <c r="U836" s="40"/>
      <c r="V836" s="40"/>
      <c r="W836" s="40"/>
      <c r="X836" s="40"/>
      <c r="Y836" s="40"/>
      <c r="Z836" s="40"/>
      <c r="AA836" s="40"/>
      <c r="AB836" s="40"/>
      <c r="AC836" s="40"/>
      <c r="AD836" s="40"/>
      <c r="AE836" s="40"/>
      <c r="AT836" s="19" t="s">
        <v>152</v>
      </c>
      <c r="AU836" s="19" t="s">
        <v>84</v>
      </c>
    </row>
    <row r="837" s="13" customFormat="1">
      <c r="A837" s="13"/>
      <c r="B837" s="224"/>
      <c r="C837" s="225"/>
      <c r="D837" s="226" t="s">
        <v>154</v>
      </c>
      <c r="E837" s="227" t="s">
        <v>19</v>
      </c>
      <c r="F837" s="228" t="s">
        <v>1209</v>
      </c>
      <c r="G837" s="225"/>
      <c r="H837" s="229">
        <v>1012.108</v>
      </c>
      <c r="I837" s="230"/>
      <c r="J837" s="225"/>
      <c r="K837" s="225"/>
      <c r="L837" s="231"/>
      <c r="M837" s="232"/>
      <c r="N837" s="233"/>
      <c r="O837" s="233"/>
      <c r="P837" s="233"/>
      <c r="Q837" s="233"/>
      <c r="R837" s="233"/>
      <c r="S837" s="233"/>
      <c r="T837" s="234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35" t="s">
        <v>154</v>
      </c>
      <c r="AU837" s="235" t="s">
        <v>84</v>
      </c>
      <c r="AV837" s="13" t="s">
        <v>84</v>
      </c>
      <c r="AW837" s="13" t="s">
        <v>33</v>
      </c>
      <c r="AX837" s="13" t="s">
        <v>74</v>
      </c>
      <c r="AY837" s="235" t="s">
        <v>143</v>
      </c>
    </row>
    <row r="838" s="13" customFormat="1">
      <c r="A838" s="13"/>
      <c r="B838" s="224"/>
      <c r="C838" s="225"/>
      <c r="D838" s="226" t="s">
        <v>154</v>
      </c>
      <c r="E838" s="227" t="s">
        <v>19</v>
      </c>
      <c r="F838" s="228" t="s">
        <v>1210</v>
      </c>
      <c r="G838" s="225"/>
      <c r="H838" s="229">
        <v>22.600000000000001</v>
      </c>
      <c r="I838" s="230"/>
      <c r="J838" s="225"/>
      <c r="K838" s="225"/>
      <c r="L838" s="231"/>
      <c r="M838" s="232"/>
      <c r="N838" s="233"/>
      <c r="O838" s="233"/>
      <c r="P838" s="233"/>
      <c r="Q838" s="233"/>
      <c r="R838" s="233"/>
      <c r="S838" s="233"/>
      <c r="T838" s="234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35" t="s">
        <v>154</v>
      </c>
      <c r="AU838" s="235" t="s">
        <v>84</v>
      </c>
      <c r="AV838" s="13" t="s">
        <v>84</v>
      </c>
      <c r="AW838" s="13" t="s">
        <v>33</v>
      </c>
      <c r="AX838" s="13" t="s">
        <v>74</v>
      </c>
      <c r="AY838" s="235" t="s">
        <v>143</v>
      </c>
    </row>
    <row r="839" s="13" customFormat="1">
      <c r="A839" s="13"/>
      <c r="B839" s="224"/>
      <c r="C839" s="225"/>
      <c r="D839" s="226" t="s">
        <v>154</v>
      </c>
      <c r="E839" s="227" t="s">
        <v>19</v>
      </c>
      <c r="F839" s="228" t="s">
        <v>1211</v>
      </c>
      <c r="G839" s="225"/>
      <c r="H839" s="229">
        <v>-3.1619999999999999</v>
      </c>
      <c r="I839" s="230"/>
      <c r="J839" s="225"/>
      <c r="K839" s="225"/>
      <c r="L839" s="231"/>
      <c r="M839" s="232"/>
      <c r="N839" s="233"/>
      <c r="O839" s="233"/>
      <c r="P839" s="233"/>
      <c r="Q839" s="233"/>
      <c r="R839" s="233"/>
      <c r="S839" s="233"/>
      <c r="T839" s="234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35" t="s">
        <v>154</v>
      </c>
      <c r="AU839" s="235" t="s">
        <v>84</v>
      </c>
      <c r="AV839" s="13" t="s">
        <v>84</v>
      </c>
      <c r="AW839" s="13" t="s">
        <v>33</v>
      </c>
      <c r="AX839" s="13" t="s">
        <v>74</v>
      </c>
      <c r="AY839" s="235" t="s">
        <v>143</v>
      </c>
    </row>
    <row r="840" s="13" customFormat="1">
      <c r="A840" s="13"/>
      <c r="B840" s="224"/>
      <c r="C840" s="225"/>
      <c r="D840" s="226" t="s">
        <v>154</v>
      </c>
      <c r="E840" s="227" t="s">
        <v>19</v>
      </c>
      <c r="F840" s="228" t="s">
        <v>1212</v>
      </c>
      <c r="G840" s="225"/>
      <c r="H840" s="229">
        <v>113.65000000000001</v>
      </c>
      <c r="I840" s="230"/>
      <c r="J840" s="225"/>
      <c r="K840" s="225"/>
      <c r="L840" s="231"/>
      <c r="M840" s="232"/>
      <c r="N840" s="233"/>
      <c r="O840" s="233"/>
      <c r="P840" s="233"/>
      <c r="Q840" s="233"/>
      <c r="R840" s="233"/>
      <c r="S840" s="233"/>
      <c r="T840" s="234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35" t="s">
        <v>154</v>
      </c>
      <c r="AU840" s="235" t="s">
        <v>84</v>
      </c>
      <c r="AV840" s="13" t="s">
        <v>84</v>
      </c>
      <c r="AW840" s="13" t="s">
        <v>33</v>
      </c>
      <c r="AX840" s="13" t="s">
        <v>74</v>
      </c>
      <c r="AY840" s="235" t="s">
        <v>143</v>
      </c>
    </row>
    <row r="841" s="13" customFormat="1">
      <c r="A841" s="13"/>
      <c r="B841" s="224"/>
      <c r="C841" s="225"/>
      <c r="D841" s="226" t="s">
        <v>154</v>
      </c>
      <c r="E841" s="227" t="s">
        <v>19</v>
      </c>
      <c r="F841" s="228" t="s">
        <v>1040</v>
      </c>
      <c r="G841" s="225"/>
      <c r="H841" s="229">
        <v>152</v>
      </c>
      <c r="I841" s="230"/>
      <c r="J841" s="225"/>
      <c r="K841" s="225"/>
      <c r="L841" s="231"/>
      <c r="M841" s="232"/>
      <c r="N841" s="233"/>
      <c r="O841" s="233"/>
      <c r="P841" s="233"/>
      <c r="Q841" s="233"/>
      <c r="R841" s="233"/>
      <c r="S841" s="233"/>
      <c r="T841" s="234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35" t="s">
        <v>154</v>
      </c>
      <c r="AU841" s="235" t="s">
        <v>84</v>
      </c>
      <c r="AV841" s="13" t="s">
        <v>84</v>
      </c>
      <c r="AW841" s="13" t="s">
        <v>33</v>
      </c>
      <c r="AX841" s="13" t="s">
        <v>74</v>
      </c>
      <c r="AY841" s="235" t="s">
        <v>143</v>
      </c>
    </row>
    <row r="842" s="13" customFormat="1">
      <c r="A842" s="13"/>
      <c r="B842" s="224"/>
      <c r="C842" s="225"/>
      <c r="D842" s="226" t="s">
        <v>154</v>
      </c>
      <c r="E842" s="227" t="s">
        <v>19</v>
      </c>
      <c r="F842" s="228" t="s">
        <v>523</v>
      </c>
      <c r="G842" s="225"/>
      <c r="H842" s="229">
        <v>60</v>
      </c>
      <c r="I842" s="230"/>
      <c r="J842" s="225"/>
      <c r="K842" s="225"/>
      <c r="L842" s="231"/>
      <c r="M842" s="232"/>
      <c r="N842" s="233"/>
      <c r="O842" s="233"/>
      <c r="P842" s="233"/>
      <c r="Q842" s="233"/>
      <c r="R842" s="233"/>
      <c r="S842" s="233"/>
      <c r="T842" s="234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35" t="s">
        <v>154</v>
      </c>
      <c r="AU842" s="235" t="s">
        <v>84</v>
      </c>
      <c r="AV842" s="13" t="s">
        <v>84</v>
      </c>
      <c r="AW842" s="13" t="s">
        <v>33</v>
      </c>
      <c r="AX842" s="13" t="s">
        <v>74</v>
      </c>
      <c r="AY842" s="235" t="s">
        <v>143</v>
      </c>
    </row>
    <row r="843" s="13" customFormat="1">
      <c r="A843" s="13"/>
      <c r="B843" s="224"/>
      <c r="C843" s="225"/>
      <c r="D843" s="226" t="s">
        <v>154</v>
      </c>
      <c r="E843" s="227" t="s">
        <v>19</v>
      </c>
      <c r="F843" s="228" t="s">
        <v>313</v>
      </c>
      <c r="G843" s="225"/>
      <c r="H843" s="229">
        <v>25</v>
      </c>
      <c r="I843" s="230"/>
      <c r="J843" s="225"/>
      <c r="K843" s="225"/>
      <c r="L843" s="231"/>
      <c r="M843" s="232"/>
      <c r="N843" s="233"/>
      <c r="O843" s="233"/>
      <c r="P843" s="233"/>
      <c r="Q843" s="233"/>
      <c r="R843" s="233"/>
      <c r="S843" s="233"/>
      <c r="T843" s="234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35" t="s">
        <v>154</v>
      </c>
      <c r="AU843" s="235" t="s">
        <v>84</v>
      </c>
      <c r="AV843" s="13" t="s">
        <v>84</v>
      </c>
      <c r="AW843" s="13" t="s">
        <v>33</v>
      </c>
      <c r="AX843" s="13" t="s">
        <v>74</v>
      </c>
      <c r="AY843" s="235" t="s">
        <v>143</v>
      </c>
    </row>
    <row r="844" s="13" customFormat="1">
      <c r="A844" s="13"/>
      <c r="B844" s="224"/>
      <c r="C844" s="225"/>
      <c r="D844" s="226" t="s">
        <v>154</v>
      </c>
      <c r="E844" s="227" t="s">
        <v>19</v>
      </c>
      <c r="F844" s="228" t="s">
        <v>1213</v>
      </c>
      <c r="G844" s="225"/>
      <c r="H844" s="229">
        <v>121.5</v>
      </c>
      <c r="I844" s="230"/>
      <c r="J844" s="225"/>
      <c r="K844" s="225"/>
      <c r="L844" s="231"/>
      <c r="M844" s="232"/>
      <c r="N844" s="233"/>
      <c r="O844" s="233"/>
      <c r="P844" s="233"/>
      <c r="Q844" s="233"/>
      <c r="R844" s="233"/>
      <c r="S844" s="233"/>
      <c r="T844" s="234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35" t="s">
        <v>154</v>
      </c>
      <c r="AU844" s="235" t="s">
        <v>84</v>
      </c>
      <c r="AV844" s="13" t="s">
        <v>84</v>
      </c>
      <c r="AW844" s="13" t="s">
        <v>33</v>
      </c>
      <c r="AX844" s="13" t="s">
        <v>74</v>
      </c>
      <c r="AY844" s="235" t="s">
        <v>143</v>
      </c>
    </row>
    <row r="845" s="13" customFormat="1">
      <c r="A845" s="13"/>
      <c r="B845" s="224"/>
      <c r="C845" s="225"/>
      <c r="D845" s="226" t="s">
        <v>154</v>
      </c>
      <c r="E845" s="227" t="s">
        <v>19</v>
      </c>
      <c r="F845" s="228" t="s">
        <v>744</v>
      </c>
      <c r="G845" s="225"/>
      <c r="H845" s="229">
        <v>96</v>
      </c>
      <c r="I845" s="230"/>
      <c r="J845" s="225"/>
      <c r="K845" s="225"/>
      <c r="L845" s="231"/>
      <c r="M845" s="232"/>
      <c r="N845" s="233"/>
      <c r="O845" s="233"/>
      <c r="P845" s="233"/>
      <c r="Q845" s="233"/>
      <c r="R845" s="233"/>
      <c r="S845" s="233"/>
      <c r="T845" s="234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5" t="s">
        <v>154</v>
      </c>
      <c r="AU845" s="235" t="s">
        <v>84</v>
      </c>
      <c r="AV845" s="13" t="s">
        <v>84</v>
      </c>
      <c r="AW845" s="13" t="s">
        <v>33</v>
      </c>
      <c r="AX845" s="13" t="s">
        <v>74</v>
      </c>
      <c r="AY845" s="235" t="s">
        <v>143</v>
      </c>
    </row>
    <row r="846" s="13" customFormat="1">
      <c r="A846" s="13"/>
      <c r="B846" s="224"/>
      <c r="C846" s="225"/>
      <c r="D846" s="226" t="s">
        <v>154</v>
      </c>
      <c r="E846" s="227" t="s">
        <v>19</v>
      </c>
      <c r="F846" s="228" t="s">
        <v>1214</v>
      </c>
      <c r="G846" s="225"/>
      <c r="H846" s="229">
        <v>60.32</v>
      </c>
      <c r="I846" s="230"/>
      <c r="J846" s="225"/>
      <c r="K846" s="225"/>
      <c r="L846" s="231"/>
      <c r="M846" s="232"/>
      <c r="N846" s="233"/>
      <c r="O846" s="233"/>
      <c r="P846" s="233"/>
      <c r="Q846" s="233"/>
      <c r="R846" s="233"/>
      <c r="S846" s="233"/>
      <c r="T846" s="234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35" t="s">
        <v>154</v>
      </c>
      <c r="AU846" s="235" t="s">
        <v>84</v>
      </c>
      <c r="AV846" s="13" t="s">
        <v>84</v>
      </c>
      <c r="AW846" s="13" t="s">
        <v>33</v>
      </c>
      <c r="AX846" s="13" t="s">
        <v>74</v>
      </c>
      <c r="AY846" s="235" t="s">
        <v>143</v>
      </c>
    </row>
    <row r="847" s="13" customFormat="1">
      <c r="A847" s="13"/>
      <c r="B847" s="224"/>
      <c r="C847" s="225"/>
      <c r="D847" s="226" t="s">
        <v>154</v>
      </c>
      <c r="E847" s="227" t="s">
        <v>19</v>
      </c>
      <c r="F847" s="228" t="s">
        <v>1215</v>
      </c>
      <c r="G847" s="225"/>
      <c r="H847" s="229">
        <v>73.700000000000003</v>
      </c>
      <c r="I847" s="230"/>
      <c r="J847" s="225"/>
      <c r="K847" s="225"/>
      <c r="L847" s="231"/>
      <c r="M847" s="232"/>
      <c r="N847" s="233"/>
      <c r="O847" s="233"/>
      <c r="P847" s="233"/>
      <c r="Q847" s="233"/>
      <c r="R847" s="233"/>
      <c r="S847" s="233"/>
      <c r="T847" s="234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35" t="s">
        <v>154</v>
      </c>
      <c r="AU847" s="235" t="s">
        <v>84</v>
      </c>
      <c r="AV847" s="13" t="s">
        <v>84</v>
      </c>
      <c r="AW847" s="13" t="s">
        <v>33</v>
      </c>
      <c r="AX847" s="13" t="s">
        <v>74</v>
      </c>
      <c r="AY847" s="235" t="s">
        <v>143</v>
      </c>
    </row>
    <row r="848" s="13" customFormat="1">
      <c r="A848" s="13"/>
      <c r="B848" s="224"/>
      <c r="C848" s="225"/>
      <c r="D848" s="226" t="s">
        <v>154</v>
      </c>
      <c r="E848" s="227" t="s">
        <v>19</v>
      </c>
      <c r="F848" s="228" t="s">
        <v>1216</v>
      </c>
      <c r="G848" s="225"/>
      <c r="H848" s="229">
        <v>131.44999999999999</v>
      </c>
      <c r="I848" s="230"/>
      <c r="J848" s="225"/>
      <c r="K848" s="225"/>
      <c r="L848" s="231"/>
      <c r="M848" s="232"/>
      <c r="N848" s="233"/>
      <c r="O848" s="233"/>
      <c r="P848" s="233"/>
      <c r="Q848" s="233"/>
      <c r="R848" s="233"/>
      <c r="S848" s="233"/>
      <c r="T848" s="234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35" t="s">
        <v>154</v>
      </c>
      <c r="AU848" s="235" t="s">
        <v>84</v>
      </c>
      <c r="AV848" s="13" t="s">
        <v>84</v>
      </c>
      <c r="AW848" s="13" t="s">
        <v>33</v>
      </c>
      <c r="AX848" s="13" t="s">
        <v>74</v>
      </c>
      <c r="AY848" s="235" t="s">
        <v>143</v>
      </c>
    </row>
    <row r="849" s="14" customFormat="1">
      <c r="A849" s="14"/>
      <c r="B849" s="236"/>
      <c r="C849" s="237"/>
      <c r="D849" s="226" t="s">
        <v>154</v>
      </c>
      <c r="E849" s="238" t="s">
        <v>19</v>
      </c>
      <c r="F849" s="239" t="s">
        <v>156</v>
      </c>
      <c r="G849" s="237"/>
      <c r="H849" s="240">
        <v>1865.1659999999999</v>
      </c>
      <c r="I849" s="241"/>
      <c r="J849" s="237"/>
      <c r="K849" s="237"/>
      <c r="L849" s="242"/>
      <c r="M849" s="243"/>
      <c r="N849" s="244"/>
      <c r="O849" s="244"/>
      <c r="P849" s="244"/>
      <c r="Q849" s="244"/>
      <c r="R849" s="244"/>
      <c r="S849" s="244"/>
      <c r="T849" s="245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46" t="s">
        <v>154</v>
      </c>
      <c r="AU849" s="246" t="s">
        <v>84</v>
      </c>
      <c r="AV849" s="14" t="s">
        <v>150</v>
      </c>
      <c r="AW849" s="14" t="s">
        <v>33</v>
      </c>
      <c r="AX849" s="14" t="s">
        <v>82</v>
      </c>
      <c r="AY849" s="246" t="s">
        <v>143</v>
      </c>
    </row>
    <row r="850" s="2" customFormat="1" ht="33" customHeight="1">
      <c r="A850" s="40"/>
      <c r="B850" s="41"/>
      <c r="C850" s="206" t="s">
        <v>1217</v>
      </c>
      <c r="D850" s="206" t="s">
        <v>145</v>
      </c>
      <c r="E850" s="207" t="s">
        <v>1218</v>
      </c>
      <c r="F850" s="208" t="s">
        <v>1219</v>
      </c>
      <c r="G850" s="209" t="s">
        <v>217</v>
      </c>
      <c r="H850" s="210">
        <v>853.05799999999999</v>
      </c>
      <c r="I850" s="211"/>
      <c r="J850" s="212">
        <f>ROUND(I850*H850,2)</f>
        <v>0</v>
      </c>
      <c r="K850" s="208" t="s">
        <v>167</v>
      </c>
      <c r="L850" s="46"/>
      <c r="M850" s="213" t="s">
        <v>19</v>
      </c>
      <c r="N850" s="214" t="s">
        <v>45</v>
      </c>
      <c r="O850" s="86"/>
      <c r="P850" s="215">
        <f>O850*H850</f>
        <v>0</v>
      </c>
      <c r="Q850" s="215">
        <v>0.021319999999999999</v>
      </c>
      <c r="R850" s="215">
        <f>Q850*H850</f>
        <v>18.18719656</v>
      </c>
      <c r="S850" s="215">
        <v>0</v>
      </c>
      <c r="T850" s="216">
        <f>S850*H850</f>
        <v>0</v>
      </c>
      <c r="U850" s="40"/>
      <c r="V850" s="40"/>
      <c r="W850" s="40"/>
      <c r="X850" s="40"/>
      <c r="Y850" s="40"/>
      <c r="Z850" s="40"/>
      <c r="AA850" s="40"/>
      <c r="AB850" s="40"/>
      <c r="AC850" s="40"/>
      <c r="AD850" s="40"/>
      <c r="AE850" s="40"/>
      <c r="AR850" s="217" t="s">
        <v>237</v>
      </c>
      <c r="AT850" s="217" t="s">
        <v>145</v>
      </c>
      <c r="AU850" s="217" t="s">
        <v>84</v>
      </c>
      <c r="AY850" s="19" t="s">
        <v>143</v>
      </c>
      <c r="BE850" s="218">
        <f>IF(N850="základní",J850,0)</f>
        <v>0</v>
      </c>
      <c r="BF850" s="218">
        <f>IF(N850="snížená",J850,0)</f>
        <v>0</v>
      </c>
      <c r="BG850" s="218">
        <f>IF(N850="zákl. přenesená",J850,0)</f>
        <v>0</v>
      </c>
      <c r="BH850" s="218">
        <f>IF(N850="sníž. přenesená",J850,0)</f>
        <v>0</v>
      </c>
      <c r="BI850" s="218">
        <f>IF(N850="nulová",J850,0)</f>
        <v>0</v>
      </c>
      <c r="BJ850" s="19" t="s">
        <v>82</v>
      </c>
      <c r="BK850" s="218">
        <f>ROUND(I850*H850,2)</f>
        <v>0</v>
      </c>
      <c r="BL850" s="19" t="s">
        <v>237</v>
      </c>
      <c r="BM850" s="217" t="s">
        <v>1220</v>
      </c>
    </row>
    <row r="851" s="2" customFormat="1">
      <c r="A851" s="40"/>
      <c r="B851" s="41"/>
      <c r="C851" s="42"/>
      <c r="D851" s="219" t="s">
        <v>152</v>
      </c>
      <c r="E851" s="42"/>
      <c r="F851" s="220" t="s">
        <v>1221</v>
      </c>
      <c r="G851" s="42"/>
      <c r="H851" s="42"/>
      <c r="I851" s="221"/>
      <c r="J851" s="42"/>
      <c r="K851" s="42"/>
      <c r="L851" s="46"/>
      <c r="M851" s="222"/>
      <c r="N851" s="223"/>
      <c r="O851" s="86"/>
      <c r="P851" s="86"/>
      <c r="Q851" s="86"/>
      <c r="R851" s="86"/>
      <c r="S851" s="86"/>
      <c r="T851" s="87"/>
      <c r="U851" s="40"/>
      <c r="V851" s="40"/>
      <c r="W851" s="40"/>
      <c r="X851" s="40"/>
      <c r="Y851" s="40"/>
      <c r="Z851" s="40"/>
      <c r="AA851" s="40"/>
      <c r="AB851" s="40"/>
      <c r="AC851" s="40"/>
      <c r="AD851" s="40"/>
      <c r="AE851" s="40"/>
      <c r="AT851" s="19" t="s">
        <v>152</v>
      </c>
      <c r="AU851" s="19" t="s">
        <v>84</v>
      </c>
    </row>
    <row r="852" s="13" customFormat="1">
      <c r="A852" s="13"/>
      <c r="B852" s="224"/>
      <c r="C852" s="225"/>
      <c r="D852" s="226" t="s">
        <v>154</v>
      </c>
      <c r="E852" s="227" t="s">
        <v>19</v>
      </c>
      <c r="F852" s="228" t="s">
        <v>1210</v>
      </c>
      <c r="G852" s="225"/>
      <c r="H852" s="229">
        <v>22.600000000000001</v>
      </c>
      <c r="I852" s="230"/>
      <c r="J852" s="225"/>
      <c r="K852" s="225"/>
      <c r="L852" s="231"/>
      <c r="M852" s="232"/>
      <c r="N852" s="233"/>
      <c r="O852" s="233"/>
      <c r="P852" s="233"/>
      <c r="Q852" s="233"/>
      <c r="R852" s="233"/>
      <c r="S852" s="233"/>
      <c r="T852" s="234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35" t="s">
        <v>154</v>
      </c>
      <c r="AU852" s="235" t="s">
        <v>84</v>
      </c>
      <c r="AV852" s="13" t="s">
        <v>84</v>
      </c>
      <c r="AW852" s="13" t="s">
        <v>33</v>
      </c>
      <c r="AX852" s="13" t="s">
        <v>74</v>
      </c>
      <c r="AY852" s="235" t="s">
        <v>143</v>
      </c>
    </row>
    <row r="853" s="13" customFormat="1">
      <c r="A853" s="13"/>
      <c r="B853" s="224"/>
      <c r="C853" s="225"/>
      <c r="D853" s="226" t="s">
        <v>154</v>
      </c>
      <c r="E853" s="227" t="s">
        <v>19</v>
      </c>
      <c r="F853" s="228" t="s">
        <v>1211</v>
      </c>
      <c r="G853" s="225"/>
      <c r="H853" s="229">
        <v>-3.1619999999999999</v>
      </c>
      <c r="I853" s="230"/>
      <c r="J853" s="225"/>
      <c r="K853" s="225"/>
      <c r="L853" s="231"/>
      <c r="M853" s="232"/>
      <c r="N853" s="233"/>
      <c r="O853" s="233"/>
      <c r="P853" s="233"/>
      <c r="Q853" s="233"/>
      <c r="R853" s="233"/>
      <c r="S853" s="233"/>
      <c r="T853" s="234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35" t="s">
        <v>154</v>
      </c>
      <c r="AU853" s="235" t="s">
        <v>84</v>
      </c>
      <c r="AV853" s="13" t="s">
        <v>84</v>
      </c>
      <c r="AW853" s="13" t="s">
        <v>33</v>
      </c>
      <c r="AX853" s="13" t="s">
        <v>74</v>
      </c>
      <c r="AY853" s="235" t="s">
        <v>143</v>
      </c>
    </row>
    <row r="854" s="13" customFormat="1">
      <c r="A854" s="13"/>
      <c r="B854" s="224"/>
      <c r="C854" s="225"/>
      <c r="D854" s="226" t="s">
        <v>154</v>
      </c>
      <c r="E854" s="227" t="s">
        <v>19</v>
      </c>
      <c r="F854" s="228" t="s">
        <v>1212</v>
      </c>
      <c r="G854" s="225"/>
      <c r="H854" s="229">
        <v>113.65000000000001</v>
      </c>
      <c r="I854" s="230"/>
      <c r="J854" s="225"/>
      <c r="K854" s="225"/>
      <c r="L854" s="231"/>
      <c r="M854" s="232"/>
      <c r="N854" s="233"/>
      <c r="O854" s="233"/>
      <c r="P854" s="233"/>
      <c r="Q854" s="233"/>
      <c r="R854" s="233"/>
      <c r="S854" s="233"/>
      <c r="T854" s="234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35" t="s">
        <v>154</v>
      </c>
      <c r="AU854" s="235" t="s">
        <v>84</v>
      </c>
      <c r="AV854" s="13" t="s">
        <v>84</v>
      </c>
      <c r="AW854" s="13" t="s">
        <v>33</v>
      </c>
      <c r="AX854" s="13" t="s">
        <v>74</v>
      </c>
      <c r="AY854" s="235" t="s">
        <v>143</v>
      </c>
    </row>
    <row r="855" s="13" customFormat="1">
      <c r="A855" s="13"/>
      <c r="B855" s="224"/>
      <c r="C855" s="225"/>
      <c r="D855" s="226" t="s">
        <v>154</v>
      </c>
      <c r="E855" s="227" t="s">
        <v>19</v>
      </c>
      <c r="F855" s="228" t="s">
        <v>1040</v>
      </c>
      <c r="G855" s="225"/>
      <c r="H855" s="229">
        <v>152</v>
      </c>
      <c r="I855" s="230"/>
      <c r="J855" s="225"/>
      <c r="K855" s="225"/>
      <c r="L855" s="231"/>
      <c r="M855" s="232"/>
      <c r="N855" s="233"/>
      <c r="O855" s="233"/>
      <c r="P855" s="233"/>
      <c r="Q855" s="233"/>
      <c r="R855" s="233"/>
      <c r="S855" s="233"/>
      <c r="T855" s="234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35" t="s">
        <v>154</v>
      </c>
      <c r="AU855" s="235" t="s">
        <v>84</v>
      </c>
      <c r="AV855" s="13" t="s">
        <v>84</v>
      </c>
      <c r="AW855" s="13" t="s">
        <v>33</v>
      </c>
      <c r="AX855" s="13" t="s">
        <v>74</v>
      </c>
      <c r="AY855" s="235" t="s">
        <v>143</v>
      </c>
    </row>
    <row r="856" s="13" customFormat="1">
      <c r="A856" s="13"/>
      <c r="B856" s="224"/>
      <c r="C856" s="225"/>
      <c r="D856" s="226" t="s">
        <v>154</v>
      </c>
      <c r="E856" s="227" t="s">
        <v>19</v>
      </c>
      <c r="F856" s="228" t="s">
        <v>523</v>
      </c>
      <c r="G856" s="225"/>
      <c r="H856" s="229">
        <v>60</v>
      </c>
      <c r="I856" s="230"/>
      <c r="J856" s="225"/>
      <c r="K856" s="225"/>
      <c r="L856" s="231"/>
      <c r="M856" s="232"/>
      <c r="N856" s="233"/>
      <c r="O856" s="233"/>
      <c r="P856" s="233"/>
      <c r="Q856" s="233"/>
      <c r="R856" s="233"/>
      <c r="S856" s="233"/>
      <c r="T856" s="234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35" t="s">
        <v>154</v>
      </c>
      <c r="AU856" s="235" t="s">
        <v>84</v>
      </c>
      <c r="AV856" s="13" t="s">
        <v>84</v>
      </c>
      <c r="AW856" s="13" t="s">
        <v>33</v>
      </c>
      <c r="AX856" s="13" t="s">
        <v>74</v>
      </c>
      <c r="AY856" s="235" t="s">
        <v>143</v>
      </c>
    </row>
    <row r="857" s="13" customFormat="1">
      <c r="A857" s="13"/>
      <c r="B857" s="224"/>
      <c r="C857" s="225"/>
      <c r="D857" s="226" t="s">
        <v>154</v>
      </c>
      <c r="E857" s="227" t="s">
        <v>19</v>
      </c>
      <c r="F857" s="228" t="s">
        <v>313</v>
      </c>
      <c r="G857" s="225"/>
      <c r="H857" s="229">
        <v>25</v>
      </c>
      <c r="I857" s="230"/>
      <c r="J857" s="225"/>
      <c r="K857" s="225"/>
      <c r="L857" s="231"/>
      <c r="M857" s="232"/>
      <c r="N857" s="233"/>
      <c r="O857" s="233"/>
      <c r="P857" s="233"/>
      <c r="Q857" s="233"/>
      <c r="R857" s="233"/>
      <c r="S857" s="233"/>
      <c r="T857" s="234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35" t="s">
        <v>154</v>
      </c>
      <c r="AU857" s="235" t="s">
        <v>84</v>
      </c>
      <c r="AV857" s="13" t="s">
        <v>84</v>
      </c>
      <c r="AW857" s="13" t="s">
        <v>33</v>
      </c>
      <c r="AX857" s="13" t="s">
        <v>74</v>
      </c>
      <c r="AY857" s="235" t="s">
        <v>143</v>
      </c>
    </row>
    <row r="858" s="13" customFormat="1">
      <c r="A858" s="13"/>
      <c r="B858" s="224"/>
      <c r="C858" s="225"/>
      <c r="D858" s="226" t="s">
        <v>154</v>
      </c>
      <c r="E858" s="227" t="s">
        <v>19</v>
      </c>
      <c r="F858" s="228" t="s">
        <v>1213</v>
      </c>
      <c r="G858" s="225"/>
      <c r="H858" s="229">
        <v>121.5</v>
      </c>
      <c r="I858" s="230"/>
      <c r="J858" s="225"/>
      <c r="K858" s="225"/>
      <c r="L858" s="231"/>
      <c r="M858" s="232"/>
      <c r="N858" s="233"/>
      <c r="O858" s="233"/>
      <c r="P858" s="233"/>
      <c r="Q858" s="233"/>
      <c r="R858" s="233"/>
      <c r="S858" s="233"/>
      <c r="T858" s="234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35" t="s">
        <v>154</v>
      </c>
      <c r="AU858" s="235" t="s">
        <v>84</v>
      </c>
      <c r="AV858" s="13" t="s">
        <v>84</v>
      </c>
      <c r="AW858" s="13" t="s">
        <v>33</v>
      </c>
      <c r="AX858" s="13" t="s">
        <v>74</v>
      </c>
      <c r="AY858" s="235" t="s">
        <v>143</v>
      </c>
    </row>
    <row r="859" s="13" customFormat="1">
      <c r="A859" s="13"/>
      <c r="B859" s="224"/>
      <c r="C859" s="225"/>
      <c r="D859" s="226" t="s">
        <v>154</v>
      </c>
      <c r="E859" s="227" t="s">
        <v>19</v>
      </c>
      <c r="F859" s="228" t="s">
        <v>744</v>
      </c>
      <c r="G859" s="225"/>
      <c r="H859" s="229">
        <v>96</v>
      </c>
      <c r="I859" s="230"/>
      <c r="J859" s="225"/>
      <c r="K859" s="225"/>
      <c r="L859" s="231"/>
      <c r="M859" s="232"/>
      <c r="N859" s="233"/>
      <c r="O859" s="233"/>
      <c r="P859" s="233"/>
      <c r="Q859" s="233"/>
      <c r="R859" s="233"/>
      <c r="S859" s="233"/>
      <c r="T859" s="234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35" t="s">
        <v>154</v>
      </c>
      <c r="AU859" s="235" t="s">
        <v>84</v>
      </c>
      <c r="AV859" s="13" t="s">
        <v>84</v>
      </c>
      <c r="AW859" s="13" t="s">
        <v>33</v>
      </c>
      <c r="AX859" s="13" t="s">
        <v>74</v>
      </c>
      <c r="AY859" s="235" t="s">
        <v>143</v>
      </c>
    </row>
    <row r="860" s="13" customFormat="1">
      <c r="A860" s="13"/>
      <c r="B860" s="224"/>
      <c r="C860" s="225"/>
      <c r="D860" s="226" t="s">
        <v>154</v>
      </c>
      <c r="E860" s="227" t="s">
        <v>19</v>
      </c>
      <c r="F860" s="228" t="s">
        <v>1214</v>
      </c>
      <c r="G860" s="225"/>
      <c r="H860" s="229">
        <v>60.32</v>
      </c>
      <c r="I860" s="230"/>
      <c r="J860" s="225"/>
      <c r="K860" s="225"/>
      <c r="L860" s="231"/>
      <c r="M860" s="232"/>
      <c r="N860" s="233"/>
      <c r="O860" s="233"/>
      <c r="P860" s="233"/>
      <c r="Q860" s="233"/>
      <c r="R860" s="233"/>
      <c r="S860" s="233"/>
      <c r="T860" s="234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35" t="s">
        <v>154</v>
      </c>
      <c r="AU860" s="235" t="s">
        <v>84</v>
      </c>
      <c r="AV860" s="13" t="s">
        <v>84</v>
      </c>
      <c r="AW860" s="13" t="s">
        <v>33</v>
      </c>
      <c r="AX860" s="13" t="s">
        <v>74</v>
      </c>
      <c r="AY860" s="235" t="s">
        <v>143</v>
      </c>
    </row>
    <row r="861" s="13" customFormat="1">
      <c r="A861" s="13"/>
      <c r="B861" s="224"/>
      <c r="C861" s="225"/>
      <c r="D861" s="226" t="s">
        <v>154</v>
      </c>
      <c r="E861" s="227" t="s">
        <v>19</v>
      </c>
      <c r="F861" s="228" t="s">
        <v>1215</v>
      </c>
      <c r="G861" s="225"/>
      <c r="H861" s="229">
        <v>73.700000000000003</v>
      </c>
      <c r="I861" s="230"/>
      <c r="J861" s="225"/>
      <c r="K861" s="225"/>
      <c r="L861" s="231"/>
      <c r="M861" s="232"/>
      <c r="N861" s="233"/>
      <c r="O861" s="233"/>
      <c r="P861" s="233"/>
      <c r="Q861" s="233"/>
      <c r="R861" s="233"/>
      <c r="S861" s="233"/>
      <c r="T861" s="234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35" t="s">
        <v>154</v>
      </c>
      <c r="AU861" s="235" t="s">
        <v>84</v>
      </c>
      <c r="AV861" s="13" t="s">
        <v>84</v>
      </c>
      <c r="AW861" s="13" t="s">
        <v>33</v>
      </c>
      <c r="AX861" s="13" t="s">
        <v>74</v>
      </c>
      <c r="AY861" s="235" t="s">
        <v>143</v>
      </c>
    </row>
    <row r="862" s="13" customFormat="1">
      <c r="A862" s="13"/>
      <c r="B862" s="224"/>
      <c r="C862" s="225"/>
      <c r="D862" s="226" t="s">
        <v>154</v>
      </c>
      <c r="E862" s="227" t="s">
        <v>19</v>
      </c>
      <c r="F862" s="228" t="s">
        <v>1216</v>
      </c>
      <c r="G862" s="225"/>
      <c r="H862" s="229">
        <v>131.44999999999999</v>
      </c>
      <c r="I862" s="230"/>
      <c r="J862" s="225"/>
      <c r="K862" s="225"/>
      <c r="L862" s="231"/>
      <c r="M862" s="232"/>
      <c r="N862" s="233"/>
      <c r="O862" s="233"/>
      <c r="P862" s="233"/>
      <c r="Q862" s="233"/>
      <c r="R862" s="233"/>
      <c r="S862" s="233"/>
      <c r="T862" s="234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35" t="s">
        <v>154</v>
      </c>
      <c r="AU862" s="235" t="s">
        <v>84</v>
      </c>
      <c r="AV862" s="13" t="s">
        <v>84</v>
      </c>
      <c r="AW862" s="13" t="s">
        <v>33</v>
      </c>
      <c r="AX862" s="13" t="s">
        <v>74</v>
      </c>
      <c r="AY862" s="235" t="s">
        <v>143</v>
      </c>
    </row>
    <row r="863" s="14" customFormat="1">
      <c r="A863" s="14"/>
      <c r="B863" s="236"/>
      <c r="C863" s="237"/>
      <c r="D863" s="226" t="s">
        <v>154</v>
      </c>
      <c r="E863" s="238" t="s">
        <v>19</v>
      </c>
      <c r="F863" s="239" t="s">
        <v>156</v>
      </c>
      <c r="G863" s="237"/>
      <c r="H863" s="240">
        <v>853.05799999999999</v>
      </c>
      <c r="I863" s="241"/>
      <c r="J863" s="237"/>
      <c r="K863" s="237"/>
      <c r="L863" s="242"/>
      <c r="M863" s="243"/>
      <c r="N863" s="244"/>
      <c r="O863" s="244"/>
      <c r="P863" s="244"/>
      <c r="Q863" s="244"/>
      <c r="R863" s="244"/>
      <c r="S863" s="244"/>
      <c r="T863" s="245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46" t="s">
        <v>154</v>
      </c>
      <c r="AU863" s="246" t="s">
        <v>84</v>
      </c>
      <c r="AV863" s="14" t="s">
        <v>150</v>
      </c>
      <c r="AW863" s="14" t="s">
        <v>33</v>
      </c>
      <c r="AX863" s="14" t="s">
        <v>82</v>
      </c>
      <c r="AY863" s="246" t="s">
        <v>143</v>
      </c>
    </row>
    <row r="864" s="2" customFormat="1" ht="24.15" customHeight="1">
      <c r="A864" s="40"/>
      <c r="B864" s="41"/>
      <c r="C864" s="206" t="s">
        <v>1222</v>
      </c>
      <c r="D864" s="206" t="s">
        <v>145</v>
      </c>
      <c r="E864" s="207" t="s">
        <v>1223</v>
      </c>
      <c r="F864" s="208" t="s">
        <v>1224</v>
      </c>
      <c r="G864" s="209" t="s">
        <v>217</v>
      </c>
      <c r="H864" s="210">
        <v>4265.3999999999996</v>
      </c>
      <c r="I864" s="211"/>
      <c r="J864" s="212">
        <f>ROUND(I864*H864,2)</f>
        <v>0</v>
      </c>
      <c r="K864" s="208" t="s">
        <v>167</v>
      </c>
      <c r="L864" s="46"/>
      <c r="M864" s="213" t="s">
        <v>19</v>
      </c>
      <c r="N864" s="214" t="s">
        <v>45</v>
      </c>
      <c r="O864" s="86"/>
      <c r="P864" s="215">
        <f>O864*H864</f>
        <v>0</v>
      </c>
      <c r="Q864" s="215">
        <v>0.00036000000000000002</v>
      </c>
      <c r="R864" s="215">
        <f>Q864*H864</f>
        <v>1.535544</v>
      </c>
      <c r="S864" s="215">
        <v>0</v>
      </c>
      <c r="T864" s="216">
        <f>S864*H864</f>
        <v>0</v>
      </c>
      <c r="U864" s="40"/>
      <c r="V864" s="40"/>
      <c r="W864" s="40"/>
      <c r="X864" s="40"/>
      <c r="Y864" s="40"/>
      <c r="Z864" s="40"/>
      <c r="AA864" s="40"/>
      <c r="AB864" s="40"/>
      <c r="AC864" s="40"/>
      <c r="AD864" s="40"/>
      <c r="AE864" s="40"/>
      <c r="AR864" s="217" t="s">
        <v>237</v>
      </c>
      <c r="AT864" s="217" t="s">
        <v>145</v>
      </c>
      <c r="AU864" s="217" t="s">
        <v>84</v>
      </c>
      <c r="AY864" s="19" t="s">
        <v>143</v>
      </c>
      <c r="BE864" s="218">
        <f>IF(N864="základní",J864,0)</f>
        <v>0</v>
      </c>
      <c r="BF864" s="218">
        <f>IF(N864="snížená",J864,0)</f>
        <v>0</v>
      </c>
      <c r="BG864" s="218">
        <f>IF(N864="zákl. přenesená",J864,0)</f>
        <v>0</v>
      </c>
      <c r="BH864" s="218">
        <f>IF(N864="sníž. přenesená",J864,0)</f>
        <v>0</v>
      </c>
      <c r="BI864" s="218">
        <f>IF(N864="nulová",J864,0)</f>
        <v>0</v>
      </c>
      <c r="BJ864" s="19" t="s">
        <v>82</v>
      </c>
      <c r="BK864" s="218">
        <f>ROUND(I864*H864,2)</f>
        <v>0</v>
      </c>
      <c r="BL864" s="19" t="s">
        <v>237</v>
      </c>
      <c r="BM864" s="217" t="s">
        <v>1225</v>
      </c>
    </row>
    <row r="865" s="2" customFormat="1">
      <c r="A865" s="40"/>
      <c r="B865" s="41"/>
      <c r="C865" s="42"/>
      <c r="D865" s="219" t="s">
        <v>152</v>
      </c>
      <c r="E865" s="42"/>
      <c r="F865" s="220" t="s">
        <v>1226</v>
      </c>
      <c r="G865" s="42"/>
      <c r="H865" s="42"/>
      <c r="I865" s="221"/>
      <c r="J865" s="42"/>
      <c r="K865" s="42"/>
      <c r="L865" s="46"/>
      <c r="M865" s="222"/>
      <c r="N865" s="223"/>
      <c r="O865" s="86"/>
      <c r="P865" s="86"/>
      <c r="Q865" s="86"/>
      <c r="R865" s="86"/>
      <c r="S865" s="86"/>
      <c r="T865" s="87"/>
      <c r="U865" s="40"/>
      <c r="V865" s="40"/>
      <c r="W865" s="40"/>
      <c r="X865" s="40"/>
      <c r="Y865" s="40"/>
      <c r="Z865" s="40"/>
      <c r="AA865" s="40"/>
      <c r="AB865" s="40"/>
      <c r="AC865" s="40"/>
      <c r="AD865" s="40"/>
      <c r="AE865" s="40"/>
      <c r="AT865" s="19" t="s">
        <v>152</v>
      </c>
      <c r="AU865" s="19" t="s">
        <v>84</v>
      </c>
    </row>
    <row r="866" s="13" customFormat="1">
      <c r="A866" s="13"/>
      <c r="B866" s="224"/>
      <c r="C866" s="225"/>
      <c r="D866" s="226" t="s">
        <v>154</v>
      </c>
      <c r="E866" s="227" t="s">
        <v>19</v>
      </c>
      <c r="F866" s="228" t="s">
        <v>1227</v>
      </c>
      <c r="G866" s="225"/>
      <c r="H866" s="229">
        <v>4265.3999999999996</v>
      </c>
      <c r="I866" s="230"/>
      <c r="J866" s="225"/>
      <c r="K866" s="225"/>
      <c r="L866" s="231"/>
      <c r="M866" s="232"/>
      <c r="N866" s="233"/>
      <c r="O866" s="233"/>
      <c r="P866" s="233"/>
      <c r="Q866" s="233"/>
      <c r="R866" s="233"/>
      <c r="S866" s="233"/>
      <c r="T866" s="234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35" t="s">
        <v>154</v>
      </c>
      <c r="AU866" s="235" t="s">
        <v>84</v>
      </c>
      <c r="AV866" s="13" t="s">
        <v>84</v>
      </c>
      <c r="AW866" s="13" t="s">
        <v>33</v>
      </c>
      <c r="AX866" s="13" t="s">
        <v>74</v>
      </c>
      <c r="AY866" s="235" t="s">
        <v>143</v>
      </c>
    </row>
    <row r="867" s="14" customFormat="1">
      <c r="A867" s="14"/>
      <c r="B867" s="236"/>
      <c r="C867" s="237"/>
      <c r="D867" s="226" t="s">
        <v>154</v>
      </c>
      <c r="E867" s="238" t="s">
        <v>19</v>
      </c>
      <c r="F867" s="239" t="s">
        <v>156</v>
      </c>
      <c r="G867" s="237"/>
      <c r="H867" s="240">
        <v>4265.3999999999996</v>
      </c>
      <c r="I867" s="241"/>
      <c r="J867" s="237"/>
      <c r="K867" s="237"/>
      <c r="L867" s="242"/>
      <c r="M867" s="243"/>
      <c r="N867" s="244"/>
      <c r="O867" s="244"/>
      <c r="P867" s="244"/>
      <c r="Q867" s="244"/>
      <c r="R867" s="244"/>
      <c r="S867" s="244"/>
      <c r="T867" s="245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46" t="s">
        <v>154</v>
      </c>
      <c r="AU867" s="246" t="s">
        <v>84</v>
      </c>
      <c r="AV867" s="14" t="s">
        <v>150</v>
      </c>
      <c r="AW867" s="14" t="s">
        <v>33</v>
      </c>
      <c r="AX867" s="14" t="s">
        <v>82</v>
      </c>
      <c r="AY867" s="246" t="s">
        <v>143</v>
      </c>
    </row>
    <row r="868" s="2" customFormat="1" ht="24.15" customHeight="1">
      <c r="A868" s="40"/>
      <c r="B868" s="41"/>
      <c r="C868" s="206" t="s">
        <v>1228</v>
      </c>
      <c r="D868" s="206" t="s">
        <v>145</v>
      </c>
      <c r="E868" s="207" t="s">
        <v>1229</v>
      </c>
      <c r="F868" s="208" t="s">
        <v>1230</v>
      </c>
      <c r="G868" s="209" t="s">
        <v>368</v>
      </c>
      <c r="H868" s="210">
        <v>2</v>
      </c>
      <c r="I868" s="211"/>
      <c r="J868" s="212">
        <f>ROUND(I868*H868,2)</f>
        <v>0</v>
      </c>
      <c r="K868" s="208" t="s">
        <v>167</v>
      </c>
      <c r="L868" s="46"/>
      <c r="M868" s="213" t="s">
        <v>19</v>
      </c>
      <c r="N868" s="214" t="s">
        <v>45</v>
      </c>
      <c r="O868" s="86"/>
      <c r="P868" s="215">
        <f>O868*H868</f>
        <v>0</v>
      </c>
      <c r="Q868" s="215">
        <v>3.0000000000000001E-05</v>
      </c>
      <c r="R868" s="215">
        <f>Q868*H868</f>
        <v>6.0000000000000002E-05</v>
      </c>
      <c r="S868" s="215">
        <v>0</v>
      </c>
      <c r="T868" s="216">
        <f>S868*H868</f>
        <v>0</v>
      </c>
      <c r="U868" s="40"/>
      <c r="V868" s="40"/>
      <c r="W868" s="40"/>
      <c r="X868" s="40"/>
      <c r="Y868" s="40"/>
      <c r="Z868" s="40"/>
      <c r="AA868" s="40"/>
      <c r="AB868" s="40"/>
      <c r="AC868" s="40"/>
      <c r="AD868" s="40"/>
      <c r="AE868" s="40"/>
      <c r="AR868" s="217" t="s">
        <v>237</v>
      </c>
      <c r="AT868" s="217" t="s">
        <v>145</v>
      </c>
      <c r="AU868" s="217" t="s">
        <v>84</v>
      </c>
      <c r="AY868" s="19" t="s">
        <v>143</v>
      </c>
      <c r="BE868" s="218">
        <f>IF(N868="základní",J868,0)</f>
        <v>0</v>
      </c>
      <c r="BF868" s="218">
        <f>IF(N868="snížená",J868,0)</f>
        <v>0</v>
      </c>
      <c r="BG868" s="218">
        <f>IF(N868="zákl. přenesená",J868,0)</f>
        <v>0</v>
      </c>
      <c r="BH868" s="218">
        <f>IF(N868="sníž. přenesená",J868,0)</f>
        <v>0</v>
      </c>
      <c r="BI868" s="218">
        <f>IF(N868="nulová",J868,0)</f>
        <v>0</v>
      </c>
      <c r="BJ868" s="19" t="s">
        <v>82</v>
      </c>
      <c r="BK868" s="218">
        <f>ROUND(I868*H868,2)</f>
        <v>0</v>
      </c>
      <c r="BL868" s="19" t="s">
        <v>237</v>
      </c>
      <c r="BM868" s="217" t="s">
        <v>1231</v>
      </c>
    </row>
    <row r="869" s="2" customFormat="1">
      <c r="A869" s="40"/>
      <c r="B869" s="41"/>
      <c r="C869" s="42"/>
      <c r="D869" s="219" t="s">
        <v>152</v>
      </c>
      <c r="E869" s="42"/>
      <c r="F869" s="220" t="s">
        <v>1232</v>
      </c>
      <c r="G869" s="42"/>
      <c r="H869" s="42"/>
      <c r="I869" s="221"/>
      <c r="J869" s="42"/>
      <c r="K869" s="42"/>
      <c r="L869" s="46"/>
      <c r="M869" s="222"/>
      <c r="N869" s="223"/>
      <c r="O869" s="86"/>
      <c r="P869" s="86"/>
      <c r="Q869" s="86"/>
      <c r="R869" s="86"/>
      <c r="S869" s="86"/>
      <c r="T869" s="87"/>
      <c r="U869" s="40"/>
      <c r="V869" s="40"/>
      <c r="W869" s="40"/>
      <c r="X869" s="40"/>
      <c r="Y869" s="40"/>
      <c r="Z869" s="40"/>
      <c r="AA869" s="40"/>
      <c r="AB869" s="40"/>
      <c r="AC869" s="40"/>
      <c r="AD869" s="40"/>
      <c r="AE869" s="40"/>
      <c r="AT869" s="19" t="s">
        <v>152</v>
      </c>
      <c r="AU869" s="19" t="s">
        <v>84</v>
      </c>
    </row>
    <row r="870" s="2" customFormat="1" ht="16.5" customHeight="1">
      <c r="A870" s="40"/>
      <c r="B870" s="41"/>
      <c r="C870" s="257" t="s">
        <v>1233</v>
      </c>
      <c r="D870" s="257" t="s">
        <v>203</v>
      </c>
      <c r="E870" s="258" t="s">
        <v>1234</v>
      </c>
      <c r="F870" s="259" t="s">
        <v>1235</v>
      </c>
      <c r="G870" s="260" t="s">
        <v>368</v>
      </c>
      <c r="H870" s="261">
        <v>2</v>
      </c>
      <c r="I870" s="262"/>
      <c r="J870" s="263">
        <f>ROUND(I870*H870,2)</f>
        <v>0</v>
      </c>
      <c r="K870" s="259" t="s">
        <v>167</v>
      </c>
      <c r="L870" s="264"/>
      <c r="M870" s="265" t="s">
        <v>19</v>
      </c>
      <c r="N870" s="266" t="s">
        <v>45</v>
      </c>
      <c r="O870" s="86"/>
      <c r="P870" s="215">
        <f>O870*H870</f>
        <v>0</v>
      </c>
      <c r="Q870" s="215">
        <v>0.0032000000000000002</v>
      </c>
      <c r="R870" s="215">
        <f>Q870*H870</f>
        <v>0.0064000000000000003</v>
      </c>
      <c r="S870" s="215">
        <v>0</v>
      </c>
      <c r="T870" s="216">
        <f>S870*H870</f>
        <v>0</v>
      </c>
      <c r="U870" s="40"/>
      <c r="V870" s="40"/>
      <c r="W870" s="40"/>
      <c r="X870" s="40"/>
      <c r="Y870" s="40"/>
      <c r="Z870" s="40"/>
      <c r="AA870" s="40"/>
      <c r="AB870" s="40"/>
      <c r="AC870" s="40"/>
      <c r="AD870" s="40"/>
      <c r="AE870" s="40"/>
      <c r="AR870" s="217" t="s">
        <v>356</v>
      </c>
      <c r="AT870" s="217" t="s">
        <v>203</v>
      </c>
      <c r="AU870" s="217" t="s">
        <v>84</v>
      </c>
      <c r="AY870" s="19" t="s">
        <v>143</v>
      </c>
      <c r="BE870" s="218">
        <f>IF(N870="základní",J870,0)</f>
        <v>0</v>
      </c>
      <c r="BF870" s="218">
        <f>IF(N870="snížená",J870,0)</f>
        <v>0</v>
      </c>
      <c r="BG870" s="218">
        <f>IF(N870="zákl. přenesená",J870,0)</f>
        <v>0</v>
      </c>
      <c r="BH870" s="218">
        <f>IF(N870="sníž. přenesená",J870,0)</f>
        <v>0</v>
      </c>
      <c r="BI870" s="218">
        <f>IF(N870="nulová",J870,0)</f>
        <v>0</v>
      </c>
      <c r="BJ870" s="19" t="s">
        <v>82</v>
      </c>
      <c r="BK870" s="218">
        <f>ROUND(I870*H870,2)</f>
        <v>0</v>
      </c>
      <c r="BL870" s="19" t="s">
        <v>237</v>
      </c>
      <c r="BM870" s="217" t="s">
        <v>1236</v>
      </c>
    </row>
    <row r="871" s="2" customFormat="1" ht="21.75" customHeight="1">
      <c r="A871" s="40"/>
      <c r="B871" s="41"/>
      <c r="C871" s="206" t="s">
        <v>1237</v>
      </c>
      <c r="D871" s="206" t="s">
        <v>145</v>
      </c>
      <c r="E871" s="207" t="s">
        <v>1238</v>
      </c>
      <c r="F871" s="208" t="s">
        <v>1239</v>
      </c>
      <c r="G871" s="209" t="s">
        <v>368</v>
      </c>
      <c r="H871" s="210">
        <v>9</v>
      </c>
      <c r="I871" s="211"/>
      <c r="J871" s="212">
        <f>ROUND(I871*H871,2)</f>
        <v>0</v>
      </c>
      <c r="K871" s="208" t="s">
        <v>167</v>
      </c>
      <c r="L871" s="46"/>
      <c r="M871" s="213" t="s">
        <v>19</v>
      </c>
      <c r="N871" s="214" t="s">
        <v>45</v>
      </c>
      <c r="O871" s="86"/>
      <c r="P871" s="215">
        <f>O871*H871</f>
        <v>0</v>
      </c>
      <c r="Q871" s="215">
        <v>1.0000000000000001E-05</v>
      </c>
      <c r="R871" s="215">
        <f>Q871*H871</f>
        <v>9.0000000000000006E-05</v>
      </c>
      <c r="S871" s="215">
        <v>0</v>
      </c>
      <c r="T871" s="216">
        <f>S871*H871</f>
        <v>0</v>
      </c>
      <c r="U871" s="40"/>
      <c r="V871" s="40"/>
      <c r="W871" s="40"/>
      <c r="X871" s="40"/>
      <c r="Y871" s="40"/>
      <c r="Z871" s="40"/>
      <c r="AA871" s="40"/>
      <c r="AB871" s="40"/>
      <c r="AC871" s="40"/>
      <c r="AD871" s="40"/>
      <c r="AE871" s="40"/>
      <c r="AR871" s="217" t="s">
        <v>237</v>
      </c>
      <c r="AT871" s="217" t="s">
        <v>145</v>
      </c>
      <c r="AU871" s="217" t="s">
        <v>84</v>
      </c>
      <c r="AY871" s="19" t="s">
        <v>143</v>
      </c>
      <c r="BE871" s="218">
        <f>IF(N871="základní",J871,0)</f>
        <v>0</v>
      </c>
      <c r="BF871" s="218">
        <f>IF(N871="snížená",J871,0)</f>
        <v>0</v>
      </c>
      <c r="BG871" s="218">
        <f>IF(N871="zákl. přenesená",J871,0)</f>
        <v>0</v>
      </c>
      <c r="BH871" s="218">
        <f>IF(N871="sníž. přenesená",J871,0)</f>
        <v>0</v>
      </c>
      <c r="BI871" s="218">
        <f>IF(N871="nulová",J871,0)</f>
        <v>0</v>
      </c>
      <c r="BJ871" s="19" t="s">
        <v>82</v>
      </c>
      <c r="BK871" s="218">
        <f>ROUND(I871*H871,2)</f>
        <v>0</v>
      </c>
      <c r="BL871" s="19" t="s">
        <v>237</v>
      </c>
      <c r="BM871" s="217" t="s">
        <v>1240</v>
      </c>
    </row>
    <row r="872" s="2" customFormat="1">
      <c r="A872" s="40"/>
      <c r="B872" s="41"/>
      <c r="C872" s="42"/>
      <c r="D872" s="219" t="s">
        <v>152</v>
      </c>
      <c r="E872" s="42"/>
      <c r="F872" s="220" t="s">
        <v>1241</v>
      </c>
      <c r="G872" s="42"/>
      <c r="H872" s="42"/>
      <c r="I872" s="221"/>
      <c r="J872" s="42"/>
      <c r="K872" s="42"/>
      <c r="L872" s="46"/>
      <c r="M872" s="222"/>
      <c r="N872" s="223"/>
      <c r="O872" s="86"/>
      <c r="P872" s="86"/>
      <c r="Q872" s="86"/>
      <c r="R872" s="86"/>
      <c r="S872" s="86"/>
      <c r="T872" s="87"/>
      <c r="U872" s="40"/>
      <c r="V872" s="40"/>
      <c r="W872" s="40"/>
      <c r="X872" s="40"/>
      <c r="Y872" s="40"/>
      <c r="Z872" s="40"/>
      <c r="AA872" s="40"/>
      <c r="AB872" s="40"/>
      <c r="AC872" s="40"/>
      <c r="AD872" s="40"/>
      <c r="AE872" s="40"/>
      <c r="AT872" s="19" t="s">
        <v>152</v>
      </c>
      <c r="AU872" s="19" t="s">
        <v>84</v>
      </c>
    </row>
    <row r="873" s="13" customFormat="1">
      <c r="A873" s="13"/>
      <c r="B873" s="224"/>
      <c r="C873" s="225"/>
      <c r="D873" s="226" t="s">
        <v>154</v>
      </c>
      <c r="E873" s="227" t="s">
        <v>19</v>
      </c>
      <c r="F873" s="228" t="s">
        <v>197</v>
      </c>
      <c r="G873" s="225"/>
      <c r="H873" s="229">
        <v>9</v>
      </c>
      <c r="I873" s="230"/>
      <c r="J873" s="225"/>
      <c r="K873" s="225"/>
      <c r="L873" s="231"/>
      <c r="M873" s="232"/>
      <c r="N873" s="233"/>
      <c r="O873" s="233"/>
      <c r="P873" s="233"/>
      <c r="Q873" s="233"/>
      <c r="R873" s="233"/>
      <c r="S873" s="233"/>
      <c r="T873" s="234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35" t="s">
        <v>154</v>
      </c>
      <c r="AU873" s="235" t="s">
        <v>84</v>
      </c>
      <c r="AV873" s="13" t="s">
        <v>84</v>
      </c>
      <c r="AW873" s="13" t="s">
        <v>33</v>
      </c>
      <c r="AX873" s="13" t="s">
        <v>74</v>
      </c>
      <c r="AY873" s="235" t="s">
        <v>143</v>
      </c>
    </row>
    <row r="874" s="14" customFormat="1">
      <c r="A874" s="14"/>
      <c r="B874" s="236"/>
      <c r="C874" s="237"/>
      <c r="D874" s="226" t="s">
        <v>154</v>
      </c>
      <c r="E874" s="238" t="s">
        <v>19</v>
      </c>
      <c r="F874" s="239" t="s">
        <v>156</v>
      </c>
      <c r="G874" s="237"/>
      <c r="H874" s="240">
        <v>9</v>
      </c>
      <c r="I874" s="241"/>
      <c r="J874" s="237"/>
      <c r="K874" s="237"/>
      <c r="L874" s="242"/>
      <c r="M874" s="243"/>
      <c r="N874" s="244"/>
      <c r="O874" s="244"/>
      <c r="P874" s="244"/>
      <c r="Q874" s="244"/>
      <c r="R874" s="244"/>
      <c r="S874" s="244"/>
      <c r="T874" s="245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46" t="s">
        <v>154</v>
      </c>
      <c r="AU874" s="246" t="s">
        <v>84</v>
      </c>
      <c r="AV874" s="14" t="s">
        <v>150</v>
      </c>
      <c r="AW874" s="14" t="s">
        <v>33</v>
      </c>
      <c r="AX874" s="14" t="s">
        <v>82</v>
      </c>
      <c r="AY874" s="246" t="s">
        <v>143</v>
      </c>
    </row>
    <row r="875" s="2" customFormat="1" ht="16.5" customHeight="1">
      <c r="A875" s="40"/>
      <c r="B875" s="41"/>
      <c r="C875" s="257" t="s">
        <v>1242</v>
      </c>
      <c r="D875" s="257" t="s">
        <v>203</v>
      </c>
      <c r="E875" s="258" t="s">
        <v>1243</v>
      </c>
      <c r="F875" s="259" t="s">
        <v>1244</v>
      </c>
      <c r="G875" s="260" t="s">
        <v>368</v>
      </c>
      <c r="H875" s="261">
        <v>9</v>
      </c>
      <c r="I875" s="262"/>
      <c r="J875" s="263">
        <f>ROUND(I875*H875,2)</f>
        <v>0</v>
      </c>
      <c r="K875" s="259" t="s">
        <v>167</v>
      </c>
      <c r="L875" s="264"/>
      <c r="M875" s="265" t="s">
        <v>19</v>
      </c>
      <c r="N875" s="266" t="s">
        <v>45</v>
      </c>
      <c r="O875" s="86"/>
      <c r="P875" s="215">
        <f>O875*H875</f>
        <v>0</v>
      </c>
      <c r="Q875" s="215">
        <v>0.0025000000000000001</v>
      </c>
      <c r="R875" s="215">
        <f>Q875*H875</f>
        <v>0.022499999999999999</v>
      </c>
      <c r="S875" s="215">
        <v>0</v>
      </c>
      <c r="T875" s="216">
        <f>S875*H875</f>
        <v>0</v>
      </c>
      <c r="U875" s="40"/>
      <c r="V875" s="40"/>
      <c r="W875" s="40"/>
      <c r="X875" s="40"/>
      <c r="Y875" s="40"/>
      <c r="Z875" s="40"/>
      <c r="AA875" s="40"/>
      <c r="AB875" s="40"/>
      <c r="AC875" s="40"/>
      <c r="AD875" s="40"/>
      <c r="AE875" s="40"/>
      <c r="AR875" s="217" t="s">
        <v>356</v>
      </c>
      <c r="AT875" s="217" t="s">
        <v>203</v>
      </c>
      <c r="AU875" s="217" t="s">
        <v>84</v>
      </c>
      <c r="AY875" s="19" t="s">
        <v>143</v>
      </c>
      <c r="BE875" s="218">
        <f>IF(N875="základní",J875,0)</f>
        <v>0</v>
      </c>
      <c r="BF875" s="218">
        <f>IF(N875="snížená",J875,0)</f>
        <v>0</v>
      </c>
      <c r="BG875" s="218">
        <f>IF(N875="zákl. přenesená",J875,0)</f>
        <v>0</v>
      </c>
      <c r="BH875" s="218">
        <f>IF(N875="sníž. přenesená",J875,0)</f>
        <v>0</v>
      </c>
      <c r="BI875" s="218">
        <f>IF(N875="nulová",J875,0)</f>
        <v>0</v>
      </c>
      <c r="BJ875" s="19" t="s">
        <v>82</v>
      </c>
      <c r="BK875" s="218">
        <f>ROUND(I875*H875,2)</f>
        <v>0</v>
      </c>
      <c r="BL875" s="19" t="s">
        <v>237</v>
      </c>
      <c r="BM875" s="217" t="s">
        <v>1245</v>
      </c>
    </row>
    <row r="876" s="2" customFormat="1" ht="16.5" customHeight="1">
      <c r="A876" s="40"/>
      <c r="B876" s="41"/>
      <c r="C876" s="206" t="s">
        <v>1246</v>
      </c>
      <c r="D876" s="206" t="s">
        <v>145</v>
      </c>
      <c r="E876" s="207" t="s">
        <v>1247</v>
      </c>
      <c r="F876" s="208" t="s">
        <v>1248</v>
      </c>
      <c r="G876" s="209" t="s">
        <v>368</v>
      </c>
      <c r="H876" s="210">
        <v>4</v>
      </c>
      <c r="I876" s="211"/>
      <c r="J876" s="212">
        <f>ROUND(I876*H876,2)</f>
        <v>0</v>
      </c>
      <c r="K876" s="208" t="s">
        <v>167</v>
      </c>
      <c r="L876" s="46"/>
      <c r="M876" s="213" t="s">
        <v>19</v>
      </c>
      <c r="N876" s="214" t="s">
        <v>45</v>
      </c>
      <c r="O876" s="86"/>
      <c r="P876" s="215">
        <f>O876*H876</f>
        <v>0</v>
      </c>
      <c r="Q876" s="215">
        <v>1.0000000000000001E-05</v>
      </c>
      <c r="R876" s="215">
        <f>Q876*H876</f>
        <v>4.0000000000000003E-05</v>
      </c>
      <c r="S876" s="215">
        <v>0</v>
      </c>
      <c r="T876" s="216">
        <f>S876*H876</f>
        <v>0</v>
      </c>
      <c r="U876" s="40"/>
      <c r="V876" s="40"/>
      <c r="W876" s="40"/>
      <c r="X876" s="40"/>
      <c r="Y876" s="40"/>
      <c r="Z876" s="40"/>
      <c r="AA876" s="40"/>
      <c r="AB876" s="40"/>
      <c r="AC876" s="40"/>
      <c r="AD876" s="40"/>
      <c r="AE876" s="40"/>
      <c r="AR876" s="217" t="s">
        <v>237</v>
      </c>
      <c r="AT876" s="217" t="s">
        <v>145</v>
      </c>
      <c r="AU876" s="217" t="s">
        <v>84</v>
      </c>
      <c r="AY876" s="19" t="s">
        <v>143</v>
      </c>
      <c r="BE876" s="218">
        <f>IF(N876="základní",J876,0)</f>
        <v>0</v>
      </c>
      <c r="BF876" s="218">
        <f>IF(N876="snížená",J876,0)</f>
        <v>0</v>
      </c>
      <c r="BG876" s="218">
        <f>IF(N876="zákl. přenesená",J876,0)</f>
        <v>0</v>
      </c>
      <c r="BH876" s="218">
        <f>IF(N876="sníž. přenesená",J876,0)</f>
        <v>0</v>
      </c>
      <c r="BI876" s="218">
        <f>IF(N876="nulová",J876,0)</f>
        <v>0</v>
      </c>
      <c r="BJ876" s="19" t="s">
        <v>82</v>
      </c>
      <c r="BK876" s="218">
        <f>ROUND(I876*H876,2)</f>
        <v>0</v>
      </c>
      <c r="BL876" s="19" t="s">
        <v>237</v>
      </c>
      <c r="BM876" s="217" t="s">
        <v>1249</v>
      </c>
    </row>
    <row r="877" s="2" customFormat="1">
      <c r="A877" s="40"/>
      <c r="B877" s="41"/>
      <c r="C877" s="42"/>
      <c r="D877" s="219" t="s">
        <v>152</v>
      </c>
      <c r="E877" s="42"/>
      <c r="F877" s="220" t="s">
        <v>1250</v>
      </c>
      <c r="G877" s="42"/>
      <c r="H877" s="42"/>
      <c r="I877" s="221"/>
      <c r="J877" s="42"/>
      <c r="K877" s="42"/>
      <c r="L877" s="46"/>
      <c r="M877" s="222"/>
      <c r="N877" s="223"/>
      <c r="O877" s="86"/>
      <c r="P877" s="86"/>
      <c r="Q877" s="86"/>
      <c r="R877" s="86"/>
      <c r="S877" s="86"/>
      <c r="T877" s="87"/>
      <c r="U877" s="40"/>
      <c r="V877" s="40"/>
      <c r="W877" s="40"/>
      <c r="X877" s="40"/>
      <c r="Y877" s="40"/>
      <c r="Z877" s="40"/>
      <c r="AA877" s="40"/>
      <c r="AB877" s="40"/>
      <c r="AC877" s="40"/>
      <c r="AD877" s="40"/>
      <c r="AE877" s="40"/>
      <c r="AT877" s="19" t="s">
        <v>152</v>
      </c>
      <c r="AU877" s="19" t="s">
        <v>84</v>
      </c>
    </row>
    <row r="878" s="2" customFormat="1" ht="16.5" customHeight="1">
      <c r="A878" s="40"/>
      <c r="B878" s="41"/>
      <c r="C878" s="257" t="s">
        <v>1251</v>
      </c>
      <c r="D878" s="257" t="s">
        <v>203</v>
      </c>
      <c r="E878" s="258" t="s">
        <v>1252</v>
      </c>
      <c r="F878" s="259" t="s">
        <v>1253</v>
      </c>
      <c r="G878" s="260" t="s">
        <v>368</v>
      </c>
      <c r="H878" s="261">
        <v>4</v>
      </c>
      <c r="I878" s="262"/>
      <c r="J878" s="263">
        <f>ROUND(I878*H878,2)</f>
        <v>0</v>
      </c>
      <c r="K878" s="259" t="s">
        <v>167</v>
      </c>
      <c r="L878" s="264"/>
      <c r="M878" s="265" t="s">
        <v>19</v>
      </c>
      <c r="N878" s="266" t="s">
        <v>45</v>
      </c>
      <c r="O878" s="86"/>
      <c r="P878" s="215">
        <f>O878*H878</f>
        <v>0</v>
      </c>
      <c r="Q878" s="215">
        <v>0.0025000000000000001</v>
      </c>
      <c r="R878" s="215">
        <f>Q878*H878</f>
        <v>0.01</v>
      </c>
      <c r="S878" s="215">
        <v>0</v>
      </c>
      <c r="T878" s="216">
        <f>S878*H878</f>
        <v>0</v>
      </c>
      <c r="U878" s="40"/>
      <c r="V878" s="40"/>
      <c r="W878" s="40"/>
      <c r="X878" s="40"/>
      <c r="Y878" s="40"/>
      <c r="Z878" s="40"/>
      <c r="AA878" s="40"/>
      <c r="AB878" s="40"/>
      <c r="AC878" s="40"/>
      <c r="AD878" s="40"/>
      <c r="AE878" s="40"/>
      <c r="AR878" s="217" t="s">
        <v>356</v>
      </c>
      <c r="AT878" s="217" t="s">
        <v>203</v>
      </c>
      <c r="AU878" s="217" t="s">
        <v>84</v>
      </c>
      <c r="AY878" s="19" t="s">
        <v>143</v>
      </c>
      <c r="BE878" s="218">
        <f>IF(N878="základní",J878,0)</f>
        <v>0</v>
      </c>
      <c r="BF878" s="218">
        <f>IF(N878="snížená",J878,0)</f>
        <v>0</v>
      </c>
      <c r="BG878" s="218">
        <f>IF(N878="zákl. přenesená",J878,0)</f>
        <v>0</v>
      </c>
      <c r="BH878" s="218">
        <f>IF(N878="sníž. přenesená",J878,0)</f>
        <v>0</v>
      </c>
      <c r="BI878" s="218">
        <f>IF(N878="nulová",J878,0)</f>
        <v>0</v>
      </c>
      <c r="BJ878" s="19" t="s">
        <v>82</v>
      </c>
      <c r="BK878" s="218">
        <f>ROUND(I878*H878,2)</f>
        <v>0</v>
      </c>
      <c r="BL878" s="19" t="s">
        <v>237</v>
      </c>
      <c r="BM878" s="217" t="s">
        <v>1254</v>
      </c>
    </row>
    <row r="879" s="2" customFormat="1" ht="16.5" customHeight="1">
      <c r="A879" s="40"/>
      <c r="B879" s="41"/>
      <c r="C879" s="206" t="s">
        <v>1255</v>
      </c>
      <c r="D879" s="206" t="s">
        <v>145</v>
      </c>
      <c r="E879" s="207" t="s">
        <v>1256</v>
      </c>
      <c r="F879" s="208" t="s">
        <v>1257</v>
      </c>
      <c r="G879" s="209" t="s">
        <v>368</v>
      </c>
      <c r="H879" s="210">
        <v>11</v>
      </c>
      <c r="I879" s="211"/>
      <c r="J879" s="212">
        <f>ROUND(I879*H879,2)</f>
        <v>0</v>
      </c>
      <c r="K879" s="208" t="s">
        <v>167</v>
      </c>
      <c r="L879" s="46"/>
      <c r="M879" s="213" t="s">
        <v>19</v>
      </c>
      <c r="N879" s="214" t="s">
        <v>45</v>
      </c>
      <c r="O879" s="86"/>
      <c r="P879" s="215">
        <f>O879*H879</f>
        <v>0</v>
      </c>
      <c r="Q879" s="215">
        <v>1.0000000000000001E-05</v>
      </c>
      <c r="R879" s="215">
        <f>Q879*H879</f>
        <v>0.00011</v>
      </c>
      <c r="S879" s="215">
        <v>0</v>
      </c>
      <c r="T879" s="216">
        <f>S879*H879</f>
        <v>0</v>
      </c>
      <c r="U879" s="40"/>
      <c r="V879" s="40"/>
      <c r="W879" s="40"/>
      <c r="X879" s="40"/>
      <c r="Y879" s="40"/>
      <c r="Z879" s="40"/>
      <c r="AA879" s="40"/>
      <c r="AB879" s="40"/>
      <c r="AC879" s="40"/>
      <c r="AD879" s="40"/>
      <c r="AE879" s="40"/>
      <c r="AR879" s="217" t="s">
        <v>237</v>
      </c>
      <c r="AT879" s="217" t="s">
        <v>145</v>
      </c>
      <c r="AU879" s="217" t="s">
        <v>84</v>
      </c>
      <c r="AY879" s="19" t="s">
        <v>143</v>
      </c>
      <c r="BE879" s="218">
        <f>IF(N879="základní",J879,0)</f>
        <v>0</v>
      </c>
      <c r="BF879" s="218">
        <f>IF(N879="snížená",J879,0)</f>
        <v>0</v>
      </c>
      <c r="BG879" s="218">
        <f>IF(N879="zákl. přenesená",J879,0)</f>
        <v>0</v>
      </c>
      <c r="BH879" s="218">
        <f>IF(N879="sníž. přenesená",J879,0)</f>
        <v>0</v>
      </c>
      <c r="BI879" s="218">
        <f>IF(N879="nulová",J879,0)</f>
        <v>0</v>
      </c>
      <c r="BJ879" s="19" t="s">
        <v>82</v>
      </c>
      <c r="BK879" s="218">
        <f>ROUND(I879*H879,2)</f>
        <v>0</v>
      </c>
      <c r="BL879" s="19" t="s">
        <v>237</v>
      </c>
      <c r="BM879" s="217" t="s">
        <v>1258</v>
      </c>
    </row>
    <row r="880" s="2" customFormat="1">
      <c r="A880" s="40"/>
      <c r="B880" s="41"/>
      <c r="C880" s="42"/>
      <c r="D880" s="219" t="s">
        <v>152</v>
      </c>
      <c r="E880" s="42"/>
      <c r="F880" s="220" t="s">
        <v>1259</v>
      </c>
      <c r="G880" s="42"/>
      <c r="H880" s="42"/>
      <c r="I880" s="221"/>
      <c r="J880" s="42"/>
      <c r="K880" s="42"/>
      <c r="L880" s="46"/>
      <c r="M880" s="222"/>
      <c r="N880" s="223"/>
      <c r="O880" s="86"/>
      <c r="P880" s="86"/>
      <c r="Q880" s="86"/>
      <c r="R880" s="86"/>
      <c r="S880" s="86"/>
      <c r="T880" s="87"/>
      <c r="U880" s="40"/>
      <c r="V880" s="40"/>
      <c r="W880" s="40"/>
      <c r="X880" s="40"/>
      <c r="Y880" s="40"/>
      <c r="Z880" s="40"/>
      <c r="AA880" s="40"/>
      <c r="AB880" s="40"/>
      <c r="AC880" s="40"/>
      <c r="AD880" s="40"/>
      <c r="AE880" s="40"/>
      <c r="AT880" s="19" t="s">
        <v>152</v>
      </c>
      <c r="AU880" s="19" t="s">
        <v>84</v>
      </c>
    </row>
    <row r="881" s="13" customFormat="1">
      <c r="A881" s="13"/>
      <c r="B881" s="224"/>
      <c r="C881" s="225"/>
      <c r="D881" s="226" t="s">
        <v>154</v>
      </c>
      <c r="E881" s="227" t="s">
        <v>19</v>
      </c>
      <c r="F881" s="228" t="s">
        <v>209</v>
      </c>
      <c r="G881" s="225"/>
      <c r="H881" s="229">
        <v>11</v>
      </c>
      <c r="I881" s="230"/>
      <c r="J881" s="225"/>
      <c r="K881" s="225"/>
      <c r="L881" s="231"/>
      <c r="M881" s="232"/>
      <c r="N881" s="233"/>
      <c r="O881" s="233"/>
      <c r="P881" s="233"/>
      <c r="Q881" s="233"/>
      <c r="R881" s="233"/>
      <c r="S881" s="233"/>
      <c r="T881" s="234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35" t="s">
        <v>154</v>
      </c>
      <c r="AU881" s="235" t="s">
        <v>84</v>
      </c>
      <c r="AV881" s="13" t="s">
        <v>84</v>
      </c>
      <c r="AW881" s="13" t="s">
        <v>33</v>
      </c>
      <c r="AX881" s="13" t="s">
        <v>74</v>
      </c>
      <c r="AY881" s="235" t="s">
        <v>143</v>
      </c>
    </row>
    <row r="882" s="14" customFormat="1">
      <c r="A882" s="14"/>
      <c r="B882" s="236"/>
      <c r="C882" s="237"/>
      <c r="D882" s="226" t="s">
        <v>154</v>
      </c>
      <c r="E882" s="238" t="s">
        <v>19</v>
      </c>
      <c r="F882" s="239" t="s">
        <v>156</v>
      </c>
      <c r="G882" s="237"/>
      <c r="H882" s="240">
        <v>11</v>
      </c>
      <c r="I882" s="241"/>
      <c r="J882" s="237"/>
      <c r="K882" s="237"/>
      <c r="L882" s="242"/>
      <c r="M882" s="243"/>
      <c r="N882" s="244"/>
      <c r="O882" s="244"/>
      <c r="P882" s="244"/>
      <c r="Q882" s="244"/>
      <c r="R882" s="244"/>
      <c r="S882" s="244"/>
      <c r="T882" s="245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46" t="s">
        <v>154</v>
      </c>
      <c r="AU882" s="246" t="s">
        <v>84</v>
      </c>
      <c r="AV882" s="14" t="s">
        <v>150</v>
      </c>
      <c r="AW882" s="14" t="s">
        <v>33</v>
      </c>
      <c r="AX882" s="14" t="s">
        <v>82</v>
      </c>
      <c r="AY882" s="246" t="s">
        <v>143</v>
      </c>
    </row>
    <row r="883" s="2" customFormat="1" ht="16.5" customHeight="1">
      <c r="A883" s="40"/>
      <c r="B883" s="41"/>
      <c r="C883" s="257" t="s">
        <v>890</v>
      </c>
      <c r="D883" s="257" t="s">
        <v>203</v>
      </c>
      <c r="E883" s="258" t="s">
        <v>1260</v>
      </c>
      <c r="F883" s="259" t="s">
        <v>1261</v>
      </c>
      <c r="G883" s="260" t="s">
        <v>368</v>
      </c>
      <c r="H883" s="261">
        <v>11</v>
      </c>
      <c r="I883" s="262"/>
      <c r="J883" s="263">
        <f>ROUND(I883*H883,2)</f>
        <v>0</v>
      </c>
      <c r="K883" s="259" t="s">
        <v>167</v>
      </c>
      <c r="L883" s="264"/>
      <c r="M883" s="265" t="s">
        <v>19</v>
      </c>
      <c r="N883" s="266" t="s">
        <v>45</v>
      </c>
      <c r="O883" s="86"/>
      <c r="P883" s="215">
        <f>O883*H883</f>
        <v>0</v>
      </c>
      <c r="Q883" s="215">
        <v>0.0067000000000000002</v>
      </c>
      <c r="R883" s="215">
        <f>Q883*H883</f>
        <v>0.073700000000000002</v>
      </c>
      <c r="S883" s="215">
        <v>0</v>
      </c>
      <c r="T883" s="216">
        <f>S883*H883</f>
        <v>0</v>
      </c>
      <c r="U883" s="40"/>
      <c r="V883" s="40"/>
      <c r="W883" s="40"/>
      <c r="X883" s="40"/>
      <c r="Y883" s="40"/>
      <c r="Z883" s="40"/>
      <c r="AA883" s="40"/>
      <c r="AB883" s="40"/>
      <c r="AC883" s="40"/>
      <c r="AD883" s="40"/>
      <c r="AE883" s="40"/>
      <c r="AR883" s="217" t="s">
        <v>356</v>
      </c>
      <c r="AT883" s="217" t="s">
        <v>203</v>
      </c>
      <c r="AU883" s="217" t="s">
        <v>84</v>
      </c>
      <c r="AY883" s="19" t="s">
        <v>143</v>
      </c>
      <c r="BE883" s="218">
        <f>IF(N883="základní",J883,0)</f>
        <v>0</v>
      </c>
      <c r="BF883" s="218">
        <f>IF(N883="snížená",J883,0)</f>
        <v>0</v>
      </c>
      <c r="BG883" s="218">
        <f>IF(N883="zákl. přenesená",J883,0)</f>
        <v>0</v>
      </c>
      <c r="BH883" s="218">
        <f>IF(N883="sníž. přenesená",J883,0)</f>
        <v>0</v>
      </c>
      <c r="BI883" s="218">
        <f>IF(N883="nulová",J883,0)</f>
        <v>0</v>
      </c>
      <c r="BJ883" s="19" t="s">
        <v>82</v>
      </c>
      <c r="BK883" s="218">
        <f>ROUND(I883*H883,2)</f>
        <v>0</v>
      </c>
      <c r="BL883" s="19" t="s">
        <v>237</v>
      </c>
      <c r="BM883" s="217" t="s">
        <v>1262</v>
      </c>
    </row>
    <row r="884" s="2" customFormat="1" ht="21.75" customHeight="1">
      <c r="A884" s="40"/>
      <c r="B884" s="41"/>
      <c r="C884" s="206" t="s">
        <v>1263</v>
      </c>
      <c r="D884" s="206" t="s">
        <v>145</v>
      </c>
      <c r="E884" s="207" t="s">
        <v>1264</v>
      </c>
      <c r="F884" s="208" t="s">
        <v>1265</v>
      </c>
      <c r="G884" s="209" t="s">
        <v>368</v>
      </c>
      <c r="H884" s="210">
        <v>11</v>
      </c>
      <c r="I884" s="211"/>
      <c r="J884" s="212">
        <f>ROUND(I884*H884,2)</f>
        <v>0</v>
      </c>
      <c r="K884" s="208" t="s">
        <v>167</v>
      </c>
      <c r="L884" s="46"/>
      <c r="M884" s="213" t="s">
        <v>19</v>
      </c>
      <c r="N884" s="214" t="s">
        <v>45</v>
      </c>
      <c r="O884" s="86"/>
      <c r="P884" s="215">
        <f>O884*H884</f>
        <v>0</v>
      </c>
      <c r="Q884" s="215">
        <v>0.00022000000000000001</v>
      </c>
      <c r="R884" s="215">
        <f>Q884*H884</f>
        <v>0.0024200000000000003</v>
      </c>
      <c r="S884" s="215">
        <v>0</v>
      </c>
      <c r="T884" s="216">
        <f>S884*H884</f>
        <v>0</v>
      </c>
      <c r="U884" s="40"/>
      <c r="V884" s="40"/>
      <c r="W884" s="40"/>
      <c r="X884" s="40"/>
      <c r="Y884" s="40"/>
      <c r="Z884" s="40"/>
      <c r="AA884" s="40"/>
      <c r="AB884" s="40"/>
      <c r="AC884" s="40"/>
      <c r="AD884" s="40"/>
      <c r="AE884" s="40"/>
      <c r="AR884" s="217" t="s">
        <v>237</v>
      </c>
      <c r="AT884" s="217" t="s">
        <v>145</v>
      </c>
      <c r="AU884" s="217" t="s">
        <v>84</v>
      </c>
      <c r="AY884" s="19" t="s">
        <v>143</v>
      </c>
      <c r="BE884" s="218">
        <f>IF(N884="základní",J884,0)</f>
        <v>0</v>
      </c>
      <c r="BF884" s="218">
        <f>IF(N884="snížená",J884,0)</f>
        <v>0</v>
      </c>
      <c r="BG884" s="218">
        <f>IF(N884="zákl. přenesená",J884,0)</f>
        <v>0</v>
      </c>
      <c r="BH884" s="218">
        <f>IF(N884="sníž. přenesená",J884,0)</f>
        <v>0</v>
      </c>
      <c r="BI884" s="218">
        <f>IF(N884="nulová",J884,0)</f>
        <v>0</v>
      </c>
      <c r="BJ884" s="19" t="s">
        <v>82</v>
      </c>
      <c r="BK884" s="218">
        <f>ROUND(I884*H884,2)</f>
        <v>0</v>
      </c>
      <c r="BL884" s="19" t="s">
        <v>237</v>
      </c>
      <c r="BM884" s="217" t="s">
        <v>1266</v>
      </c>
    </row>
    <row r="885" s="2" customFormat="1">
      <c r="A885" s="40"/>
      <c r="B885" s="41"/>
      <c r="C885" s="42"/>
      <c r="D885" s="219" t="s">
        <v>152</v>
      </c>
      <c r="E885" s="42"/>
      <c r="F885" s="220" t="s">
        <v>1267</v>
      </c>
      <c r="G885" s="42"/>
      <c r="H885" s="42"/>
      <c r="I885" s="221"/>
      <c r="J885" s="42"/>
      <c r="K885" s="42"/>
      <c r="L885" s="46"/>
      <c r="M885" s="222"/>
      <c r="N885" s="223"/>
      <c r="O885" s="86"/>
      <c r="P885" s="86"/>
      <c r="Q885" s="86"/>
      <c r="R885" s="86"/>
      <c r="S885" s="86"/>
      <c r="T885" s="87"/>
      <c r="U885" s="40"/>
      <c r="V885" s="40"/>
      <c r="W885" s="40"/>
      <c r="X885" s="40"/>
      <c r="Y885" s="40"/>
      <c r="Z885" s="40"/>
      <c r="AA885" s="40"/>
      <c r="AB885" s="40"/>
      <c r="AC885" s="40"/>
      <c r="AD885" s="40"/>
      <c r="AE885" s="40"/>
      <c r="AT885" s="19" t="s">
        <v>152</v>
      </c>
      <c r="AU885" s="19" t="s">
        <v>84</v>
      </c>
    </row>
    <row r="886" s="13" customFormat="1">
      <c r="A886" s="13"/>
      <c r="B886" s="224"/>
      <c r="C886" s="225"/>
      <c r="D886" s="226" t="s">
        <v>154</v>
      </c>
      <c r="E886" s="227" t="s">
        <v>19</v>
      </c>
      <c r="F886" s="228" t="s">
        <v>209</v>
      </c>
      <c r="G886" s="225"/>
      <c r="H886" s="229">
        <v>11</v>
      </c>
      <c r="I886" s="230"/>
      <c r="J886" s="225"/>
      <c r="K886" s="225"/>
      <c r="L886" s="231"/>
      <c r="M886" s="232"/>
      <c r="N886" s="233"/>
      <c r="O886" s="233"/>
      <c r="P886" s="233"/>
      <c r="Q886" s="233"/>
      <c r="R886" s="233"/>
      <c r="S886" s="233"/>
      <c r="T886" s="234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35" t="s">
        <v>154</v>
      </c>
      <c r="AU886" s="235" t="s">
        <v>84</v>
      </c>
      <c r="AV886" s="13" t="s">
        <v>84</v>
      </c>
      <c r="AW886" s="13" t="s">
        <v>33</v>
      </c>
      <c r="AX886" s="13" t="s">
        <v>74</v>
      </c>
      <c r="AY886" s="235" t="s">
        <v>143</v>
      </c>
    </row>
    <row r="887" s="14" customFormat="1">
      <c r="A887" s="14"/>
      <c r="B887" s="236"/>
      <c r="C887" s="237"/>
      <c r="D887" s="226" t="s">
        <v>154</v>
      </c>
      <c r="E887" s="238" t="s">
        <v>19</v>
      </c>
      <c r="F887" s="239" t="s">
        <v>156</v>
      </c>
      <c r="G887" s="237"/>
      <c r="H887" s="240">
        <v>11</v>
      </c>
      <c r="I887" s="241"/>
      <c r="J887" s="237"/>
      <c r="K887" s="237"/>
      <c r="L887" s="242"/>
      <c r="M887" s="243"/>
      <c r="N887" s="244"/>
      <c r="O887" s="244"/>
      <c r="P887" s="244"/>
      <c r="Q887" s="244"/>
      <c r="R887" s="244"/>
      <c r="S887" s="244"/>
      <c r="T887" s="245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46" t="s">
        <v>154</v>
      </c>
      <c r="AU887" s="246" t="s">
        <v>84</v>
      </c>
      <c r="AV887" s="14" t="s">
        <v>150</v>
      </c>
      <c r="AW887" s="14" t="s">
        <v>33</v>
      </c>
      <c r="AX887" s="14" t="s">
        <v>82</v>
      </c>
      <c r="AY887" s="246" t="s">
        <v>143</v>
      </c>
    </row>
    <row r="888" s="2" customFormat="1" ht="21.75" customHeight="1">
      <c r="A888" s="40"/>
      <c r="B888" s="41"/>
      <c r="C888" s="257" t="s">
        <v>1268</v>
      </c>
      <c r="D888" s="257" t="s">
        <v>203</v>
      </c>
      <c r="E888" s="258" t="s">
        <v>1269</v>
      </c>
      <c r="F888" s="259" t="s">
        <v>1270</v>
      </c>
      <c r="G888" s="260" t="s">
        <v>368</v>
      </c>
      <c r="H888" s="261">
        <v>5</v>
      </c>
      <c r="I888" s="262"/>
      <c r="J888" s="263">
        <f>ROUND(I888*H888,2)</f>
        <v>0</v>
      </c>
      <c r="K888" s="259" t="s">
        <v>167</v>
      </c>
      <c r="L888" s="264"/>
      <c r="M888" s="265" t="s">
        <v>19</v>
      </c>
      <c r="N888" s="266" t="s">
        <v>45</v>
      </c>
      <c r="O888" s="86"/>
      <c r="P888" s="215">
        <f>O888*H888</f>
        <v>0</v>
      </c>
      <c r="Q888" s="215">
        <v>0.012489999999999999</v>
      </c>
      <c r="R888" s="215">
        <f>Q888*H888</f>
        <v>0.062449999999999999</v>
      </c>
      <c r="S888" s="215">
        <v>0</v>
      </c>
      <c r="T888" s="216">
        <f>S888*H888</f>
        <v>0</v>
      </c>
      <c r="U888" s="40"/>
      <c r="V888" s="40"/>
      <c r="W888" s="40"/>
      <c r="X888" s="40"/>
      <c r="Y888" s="40"/>
      <c r="Z888" s="40"/>
      <c r="AA888" s="40"/>
      <c r="AB888" s="40"/>
      <c r="AC888" s="40"/>
      <c r="AD888" s="40"/>
      <c r="AE888" s="40"/>
      <c r="AR888" s="217" t="s">
        <v>356</v>
      </c>
      <c r="AT888" s="217" t="s">
        <v>203</v>
      </c>
      <c r="AU888" s="217" t="s">
        <v>84</v>
      </c>
      <c r="AY888" s="19" t="s">
        <v>143</v>
      </c>
      <c r="BE888" s="218">
        <f>IF(N888="základní",J888,0)</f>
        <v>0</v>
      </c>
      <c r="BF888" s="218">
        <f>IF(N888="snížená",J888,0)</f>
        <v>0</v>
      </c>
      <c r="BG888" s="218">
        <f>IF(N888="zákl. přenesená",J888,0)</f>
        <v>0</v>
      </c>
      <c r="BH888" s="218">
        <f>IF(N888="sníž. přenesená",J888,0)</f>
        <v>0</v>
      </c>
      <c r="BI888" s="218">
        <f>IF(N888="nulová",J888,0)</f>
        <v>0</v>
      </c>
      <c r="BJ888" s="19" t="s">
        <v>82</v>
      </c>
      <c r="BK888" s="218">
        <f>ROUND(I888*H888,2)</f>
        <v>0</v>
      </c>
      <c r="BL888" s="19" t="s">
        <v>237</v>
      </c>
      <c r="BM888" s="217" t="s">
        <v>1271</v>
      </c>
    </row>
    <row r="889" s="2" customFormat="1" ht="21.75" customHeight="1">
      <c r="A889" s="40"/>
      <c r="B889" s="41"/>
      <c r="C889" s="257" t="s">
        <v>1272</v>
      </c>
      <c r="D889" s="257" t="s">
        <v>203</v>
      </c>
      <c r="E889" s="258" t="s">
        <v>1273</v>
      </c>
      <c r="F889" s="259" t="s">
        <v>1274</v>
      </c>
      <c r="G889" s="260" t="s">
        <v>368</v>
      </c>
      <c r="H889" s="261">
        <v>3</v>
      </c>
      <c r="I889" s="262"/>
      <c r="J889" s="263">
        <f>ROUND(I889*H889,2)</f>
        <v>0</v>
      </c>
      <c r="K889" s="259" t="s">
        <v>167</v>
      </c>
      <c r="L889" s="264"/>
      <c r="M889" s="265" t="s">
        <v>19</v>
      </c>
      <c r="N889" s="266" t="s">
        <v>45</v>
      </c>
      <c r="O889" s="86"/>
      <c r="P889" s="215">
        <f>O889*H889</f>
        <v>0</v>
      </c>
      <c r="Q889" s="215">
        <v>0.020650000000000002</v>
      </c>
      <c r="R889" s="215">
        <f>Q889*H889</f>
        <v>0.061950000000000005</v>
      </c>
      <c r="S889" s="215">
        <v>0</v>
      </c>
      <c r="T889" s="216">
        <f>S889*H889</f>
        <v>0</v>
      </c>
      <c r="U889" s="40"/>
      <c r="V889" s="40"/>
      <c r="W889" s="40"/>
      <c r="X889" s="40"/>
      <c r="Y889" s="40"/>
      <c r="Z889" s="40"/>
      <c r="AA889" s="40"/>
      <c r="AB889" s="40"/>
      <c r="AC889" s="40"/>
      <c r="AD889" s="40"/>
      <c r="AE889" s="40"/>
      <c r="AR889" s="217" t="s">
        <v>356</v>
      </c>
      <c r="AT889" s="217" t="s">
        <v>203</v>
      </c>
      <c r="AU889" s="217" t="s">
        <v>84</v>
      </c>
      <c r="AY889" s="19" t="s">
        <v>143</v>
      </c>
      <c r="BE889" s="218">
        <f>IF(N889="základní",J889,0)</f>
        <v>0</v>
      </c>
      <c r="BF889" s="218">
        <f>IF(N889="snížená",J889,0)</f>
        <v>0</v>
      </c>
      <c r="BG889" s="218">
        <f>IF(N889="zákl. přenesená",J889,0)</f>
        <v>0</v>
      </c>
      <c r="BH889" s="218">
        <f>IF(N889="sníž. přenesená",J889,0)</f>
        <v>0</v>
      </c>
      <c r="BI889" s="218">
        <f>IF(N889="nulová",J889,0)</f>
        <v>0</v>
      </c>
      <c r="BJ889" s="19" t="s">
        <v>82</v>
      </c>
      <c r="BK889" s="218">
        <f>ROUND(I889*H889,2)</f>
        <v>0</v>
      </c>
      <c r="BL889" s="19" t="s">
        <v>237</v>
      </c>
      <c r="BM889" s="217" t="s">
        <v>1275</v>
      </c>
    </row>
    <row r="890" s="2" customFormat="1" ht="21.75" customHeight="1">
      <c r="A890" s="40"/>
      <c r="B890" s="41"/>
      <c r="C890" s="257" t="s">
        <v>1276</v>
      </c>
      <c r="D890" s="257" t="s">
        <v>203</v>
      </c>
      <c r="E890" s="258" t="s">
        <v>1277</v>
      </c>
      <c r="F890" s="259" t="s">
        <v>1278</v>
      </c>
      <c r="G890" s="260" t="s">
        <v>368</v>
      </c>
      <c r="H890" s="261">
        <v>3</v>
      </c>
      <c r="I890" s="262"/>
      <c r="J890" s="263">
        <f>ROUND(I890*H890,2)</f>
        <v>0</v>
      </c>
      <c r="K890" s="259" t="s">
        <v>167</v>
      </c>
      <c r="L890" s="264"/>
      <c r="M890" s="265" t="s">
        <v>19</v>
      </c>
      <c r="N890" s="266" t="s">
        <v>45</v>
      </c>
      <c r="O890" s="86"/>
      <c r="P890" s="215">
        <f>O890*H890</f>
        <v>0</v>
      </c>
      <c r="Q890" s="215">
        <v>0.021149999999999999</v>
      </c>
      <c r="R890" s="215">
        <f>Q890*H890</f>
        <v>0.063449999999999993</v>
      </c>
      <c r="S890" s="215">
        <v>0</v>
      </c>
      <c r="T890" s="216">
        <f>S890*H890</f>
        <v>0</v>
      </c>
      <c r="U890" s="40"/>
      <c r="V890" s="40"/>
      <c r="W890" s="40"/>
      <c r="X890" s="40"/>
      <c r="Y890" s="40"/>
      <c r="Z890" s="40"/>
      <c r="AA890" s="40"/>
      <c r="AB890" s="40"/>
      <c r="AC890" s="40"/>
      <c r="AD890" s="40"/>
      <c r="AE890" s="40"/>
      <c r="AR890" s="217" t="s">
        <v>356</v>
      </c>
      <c r="AT890" s="217" t="s">
        <v>203</v>
      </c>
      <c r="AU890" s="217" t="s">
        <v>84</v>
      </c>
      <c r="AY890" s="19" t="s">
        <v>143</v>
      </c>
      <c r="BE890" s="218">
        <f>IF(N890="základní",J890,0)</f>
        <v>0</v>
      </c>
      <c r="BF890" s="218">
        <f>IF(N890="snížená",J890,0)</f>
        <v>0</v>
      </c>
      <c r="BG890" s="218">
        <f>IF(N890="zákl. přenesená",J890,0)</f>
        <v>0</v>
      </c>
      <c r="BH890" s="218">
        <f>IF(N890="sníž. přenesená",J890,0)</f>
        <v>0</v>
      </c>
      <c r="BI890" s="218">
        <f>IF(N890="nulová",J890,0)</f>
        <v>0</v>
      </c>
      <c r="BJ890" s="19" t="s">
        <v>82</v>
      </c>
      <c r="BK890" s="218">
        <f>ROUND(I890*H890,2)</f>
        <v>0</v>
      </c>
      <c r="BL890" s="19" t="s">
        <v>237</v>
      </c>
      <c r="BM890" s="217" t="s">
        <v>1279</v>
      </c>
    </row>
    <row r="891" s="2" customFormat="1" ht="21.75" customHeight="1">
      <c r="A891" s="40"/>
      <c r="B891" s="41"/>
      <c r="C891" s="206" t="s">
        <v>1280</v>
      </c>
      <c r="D891" s="206" t="s">
        <v>145</v>
      </c>
      <c r="E891" s="207" t="s">
        <v>1281</v>
      </c>
      <c r="F891" s="208" t="s">
        <v>1282</v>
      </c>
      <c r="G891" s="209" t="s">
        <v>280</v>
      </c>
      <c r="H891" s="210">
        <v>276.04000000000002</v>
      </c>
      <c r="I891" s="211"/>
      <c r="J891" s="212">
        <f>ROUND(I891*H891,2)</f>
        <v>0</v>
      </c>
      <c r="K891" s="208" t="s">
        <v>167</v>
      </c>
      <c r="L891" s="46"/>
      <c r="M891" s="213" t="s">
        <v>19</v>
      </c>
      <c r="N891" s="214" t="s">
        <v>45</v>
      </c>
      <c r="O891" s="86"/>
      <c r="P891" s="215">
        <f>O891*H891</f>
        <v>0</v>
      </c>
      <c r="Q891" s="215">
        <v>0.0046100000000000004</v>
      </c>
      <c r="R891" s="215">
        <f>Q891*H891</f>
        <v>1.2725444000000001</v>
      </c>
      <c r="S891" s="215">
        <v>0</v>
      </c>
      <c r="T891" s="216">
        <f>S891*H891</f>
        <v>0</v>
      </c>
      <c r="U891" s="40"/>
      <c r="V891" s="40"/>
      <c r="W891" s="40"/>
      <c r="X891" s="40"/>
      <c r="Y891" s="40"/>
      <c r="Z891" s="40"/>
      <c r="AA891" s="40"/>
      <c r="AB891" s="40"/>
      <c r="AC891" s="40"/>
      <c r="AD891" s="40"/>
      <c r="AE891" s="40"/>
      <c r="AR891" s="217" t="s">
        <v>237</v>
      </c>
      <c r="AT891" s="217" t="s">
        <v>145</v>
      </c>
      <c r="AU891" s="217" t="s">
        <v>84</v>
      </c>
      <c r="AY891" s="19" t="s">
        <v>143</v>
      </c>
      <c r="BE891" s="218">
        <f>IF(N891="základní",J891,0)</f>
        <v>0</v>
      </c>
      <c r="BF891" s="218">
        <f>IF(N891="snížená",J891,0)</f>
        <v>0</v>
      </c>
      <c r="BG891" s="218">
        <f>IF(N891="zákl. přenesená",J891,0)</f>
        <v>0</v>
      </c>
      <c r="BH891" s="218">
        <f>IF(N891="sníž. přenesená",J891,0)</f>
        <v>0</v>
      </c>
      <c r="BI891" s="218">
        <f>IF(N891="nulová",J891,0)</f>
        <v>0</v>
      </c>
      <c r="BJ891" s="19" t="s">
        <v>82</v>
      </c>
      <c r="BK891" s="218">
        <f>ROUND(I891*H891,2)</f>
        <v>0</v>
      </c>
      <c r="BL891" s="19" t="s">
        <v>237</v>
      </c>
      <c r="BM891" s="217" t="s">
        <v>1283</v>
      </c>
    </row>
    <row r="892" s="2" customFormat="1">
      <c r="A892" s="40"/>
      <c r="B892" s="41"/>
      <c r="C892" s="42"/>
      <c r="D892" s="219" t="s">
        <v>152</v>
      </c>
      <c r="E892" s="42"/>
      <c r="F892" s="220" t="s">
        <v>1284</v>
      </c>
      <c r="G892" s="42"/>
      <c r="H892" s="42"/>
      <c r="I892" s="221"/>
      <c r="J892" s="42"/>
      <c r="K892" s="42"/>
      <c r="L892" s="46"/>
      <c r="M892" s="222"/>
      <c r="N892" s="223"/>
      <c r="O892" s="86"/>
      <c r="P892" s="86"/>
      <c r="Q892" s="86"/>
      <c r="R892" s="86"/>
      <c r="S892" s="86"/>
      <c r="T892" s="87"/>
      <c r="U892" s="40"/>
      <c r="V892" s="40"/>
      <c r="W892" s="40"/>
      <c r="X892" s="40"/>
      <c r="Y892" s="40"/>
      <c r="Z892" s="40"/>
      <c r="AA892" s="40"/>
      <c r="AB892" s="40"/>
      <c r="AC892" s="40"/>
      <c r="AD892" s="40"/>
      <c r="AE892" s="40"/>
      <c r="AT892" s="19" t="s">
        <v>152</v>
      </c>
      <c r="AU892" s="19" t="s">
        <v>84</v>
      </c>
    </row>
    <row r="893" s="13" customFormat="1">
      <c r="A893" s="13"/>
      <c r="B893" s="224"/>
      <c r="C893" s="225"/>
      <c r="D893" s="226" t="s">
        <v>154</v>
      </c>
      <c r="E893" s="227" t="s">
        <v>19</v>
      </c>
      <c r="F893" s="228" t="s">
        <v>1285</v>
      </c>
      <c r="G893" s="225"/>
      <c r="H893" s="229">
        <v>174.72</v>
      </c>
      <c r="I893" s="230"/>
      <c r="J893" s="225"/>
      <c r="K893" s="225"/>
      <c r="L893" s="231"/>
      <c r="M893" s="232"/>
      <c r="N893" s="233"/>
      <c r="O893" s="233"/>
      <c r="P893" s="233"/>
      <c r="Q893" s="233"/>
      <c r="R893" s="233"/>
      <c r="S893" s="233"/>
      <c r="T893" s="234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35" t="s">
        <v>154</v>
      </c>
      <c r="AU893" s="235" t="s">
        <v>84</v>
      </c>
      <c r="AV893" s="13" t="s">
        <v>84</v>
      </c>
      <c r="AW893" s="13" t="s">
        <v>33</v>
      </c>
      <c r="AX893" s="13" t="s">
        <v>74</v>
      </c>
      <c r="AY893" s="235" t="s">
        <v>143</v>
      </c>
    </row>
    <row r="894" s="13" customFormat="1">
      <c r="A894" s="13"/>
      <c r="B894" s="224"/>
      <c r="C894" s="225"/>
      <c r="D894" s="226" t="s">
        <v>154</v>
      </c>
      <c r="E894" s="227" t="s">
        <v>19</v>
      </c>
      <c r="F894" s="228" t="s">
        <v>1286</v>
      </c>
      <c r="G894" s="225"/>
      <c r="H894" s="229">
        <v>7.5199999999999996</v>
      </c>
      <c r="I894" s="230"/>
      <c r="J894" s="225"/>
      <c r="K894" s="225"/>
      <c r="L894" s="231"/>
      <c r="M894" s="232"/>
      <c r="N894" s="233"/>
      <c r="O894" s="233"/>
      <c r="P894" s="233"/>
      <c r="Q894" s="233"/>
      <c r="R894" s="233"/>
      <c r="S894" s="233"/>
      <c r="T894" s="234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35" t="s">
        <v>154</v>
      </c>
      <c r="AU894" s="235" t="s">
        <v>84</v>
      </c>
      <c r="AV894" s="13" t="s">
        <v>84</v>
      </c>
      <c r="AW894" s="13" t="s">
        <v>33</v>
      </c>
      <c r="AX894" s="13" t="s">
        <v>74</v>
      </c>
      <c r="AY894" s="235" t="s">
        <v>143</v>
      </c>
    </row>
    <row r="895" s="13" customFormat="1">
      <c r="A895" s="13"/>
      <c r="B895" s="224"/>
      <c r="C895" s="225"/>
      <c r="D895" s="226" t="s">
        <v>154</v>
      </c>
      <c r="E895" s="227" t="s">
        <v>19</v>
      </c>
      <c r="F895" s="228" t="s">
        <v>1287</v>
      </c>
      <c r="G895" s="225"/>
      <c r="H895" s="229">
        <v>54.600000000000001</v>
      </c>
      <c r="I895" s="230"/>
      <c r="J895" s="225"/>
      <c r="K895" s="225"/>
      <c r="L895" s="231"/>
      <c r="M895" s="232"/>
      <c r="N895" s="233"/>
      <c r="O895" s="233"/>
      <c r="P895" s="233"/>
      <c r="Q895" s="233"/>
      <c r="R895" s="233"/>
      <c r="S895" s="233"/>
      <c r="T895" s="234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35" t="s">
        <v>154</v>
      </c>
      <c r="AU895" s="235" t="s">
        <v>84</v>
      </c>
      <c r="AV895" s="13" t="s">
        <v>84</v>
      </c>
      <c r="AW895" s="13" t="s">
        <v>33</v>
      </c>
      <c r="AX895" s="13" t="s">
        <v>74</v>
      </c>
      <c r="AY895" s="235" t="s">
        <v>143</v>
      </c>
    </row>
    <row r="896" s="13" customFormat="1">
      <c r="A896" s="13"/>
      <c r="B896" s="224"/>
      <c r="C896" s="225"/>
      <c r="D896" s="226" t="s">
        <v>154</v>
      </c>
      <c r="E896" s="227" t="s">
        <v>19</v>
      </c>
      <c r="F896" s="228" t="s">
        <v>1288</v>
      </c>
      <c r="G896" s="225"/>
      <c r="H896" s="229">
        <v>16.800000000000001</v>
      </c>
      <c r="I896" s="230"/>
      <c r="J896" s="225"/>
      <c r="K896" s="225"/>
      <c r="L896" s="231"/>
      <c r="M896" s="232"/>
      <c r="N896" s="233"/>
      <c r="O896" s="233"/>
      <c r="P896" s="233"/>
      <c r="Q896" s="233"/>
      <c r="R896" s="233"/>
      <c r="S896" s="233"/>
      <c r="T896" s="234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35" t="s">
        <v>154</v>
      </c>
      <c r="AU896" s="235" t="s">
        <v>84</v>
      </c>
      <c r="AV896" s="13" t="s">
        <v>84</v>
      </c>
      <c r="AW896" s="13" t="s">
        <v>33</v>
      </c>
      <c r="AX896" s="13" t="s">
        <v>74</v>
      </c>
      <c r="AY896" s="235" t="s">
        <v>143</v>
      </c>
    </row>
    <row r="897" s="13" customFormat="1">
      <c r="A897" s="13"/>
      <c r="B897" s="224"/>
      <c r="C897" s="225"/>
      <c r="D897" s="226" t="s">
        <v>154</v>
      </c>
      <c r="E897" s="227" t="s">
        <v>19</v>
      </c>
      <c r="F897" s="228" t="s">
        <v>1289</v>
      </c>
      <c r="G897" s="225"/>
      <c r="H897" s="229">
        <v>22.399999999999999</v>
      </c>
      <c r="I897" s="230"/>
      <c r="J897" s="225"/>
      <c r="K897" s="225"/>
      <c r="L897" s="231"/>
      <c r="M897" s="232"/>
      <c r="N897" s="233"/>
      <c r="O897" s="233"/>
      <c r="P897" s="233"/>
      <c r="Q897" s="233"/>
      <c r="R897" s="233"/>
      <c r="S897" s="233"/>
      <c r="T897" s="234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35" t="s">
        <v>154</v>
      </c>
      <c r="AU897" s="235" t="s">
        <v>84</v>
      </c>
      <c r="AV897" s="13" t="s">
        <v>84</v>
      </c>
      <c r="AW897" s="13" t="s">
        <v>33</v>
      </c>
      <c r="AX897" s="13" t="s">
        <v>74</v>
      </c>
      <c r="AY897" s="235" t="s">
        <v>143</v>
      </c>
    </row>
    <row r="898" s="14" customFormat="1">
      <c r="A898" s="14"/>
      <c r="B898" s="236"/>
      <c r="C898" s="237"/>
      <c r="D898" s="226" t="s">
        <v>154</v>
      </c>
      <c r="E898" s="238" t="s">
        <v>19</v>
      </c>
      <c r="F898" s="239" t="s">
        <v>156</v>
      </c>
      <c r="G898" s="237"/>
      <c r="H898" s="240">
        <v>276.04000000000002</v>
      </c>
      <c r="I898" s="241"/>
      <c r="J898" s="237"/>
      <c r="K898" s="237"/>
      <c r="L898" s="242"/>
      <c r="M898" s="243"/>
      <c r="N898" s="244"/>
      <c r="O898" s="244"/>
      <c r="P898" s="244"/>
      <c r="Q898" s="244"/>
      <c r="R898" s="244"/>
      <c r="S898" s="244"/>
      <c r="T898" s="245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46" t="s">
        <v>154</v>
      </c>
      <c r="AU898" s="246" t="s">
        <v>84</v>
      </c>
      <c r="AV898" s="14" t="s">
        <v>150</v>
      </c>
      <c r="AW898" s="14" t="s">
        <v>33</v>
      </c>
      <c r="AX898" s="14" t="s">
        <v>82</v>
      </c>
      <c r="AY898" s="246" t="s">
        <v>143</v>
      </c>
    </row>
    <row r="899" s="2" customFormat="1" ht="24.15" customHeight="1">
      <c r="A899" s="40"/>
      <c r="B899" s="41"/>
      <c r="C899" s="206" t="s">
        <v>1290</v>
      </c>
      <c r="D899" s="206" t="s">
        <v>145</v>
      </c>
      <c r="E899" s="207" t="s">
        <v>1291</v>
      </c>
      <c r="F899" s="208" t="s">
        <v>1292</v>
      </c>
      <c r="G899" s="209" t="s">
        <v>280</v>
      </c>
      <c r="H899" s="210">
        <v>428.55000000000001</v>
      </c>
      <c r="I899" s="211"/>
      <c r="J899" s="212">
        <f>ROUND(I899*H899,2)</f>
        <v>0</v>
      </c>
      <c r="K899" s="208" t="s">
        <v>167</v>
      </c>
      <c r="L899" s="46"/>
      <c r="M899" s="213" t="s">
        <v>19</v>
      </c>
      <c r="N899" s="214" t="s">
        <v>45</v>
      </c>
      <c r="O899" s="86"/>
      <c r="P899" s="215">
        <f>O899*H899</f>
        <v>0</v>
      </c>
      <c r="Q899" s="215">
        <v>0</v>
      </c>
      <c r="R899" s="215">
        <f>Q899*H899</f>
        <v>0</v>
      </c>
      <c r="S899" s="215">
        <v>0</v>
      </c>
      <c r="T899" s="216">
        <f>S899*H899</f>
        <v>0</v>
      </c>
      <c r="U899" s="40"/>
      <c r="V899" s="40"/>
      <c r="W899" s="40"/>
      <c r="X899" s="40"/>
      <c r="Y899" s="40"/>
      <c r="Z899" s="40"/>
      <c r="AA899" s="40"/>
      <c r="AB899" s="40"/>
      <c r="AC899" s="40"/>
      <c r="AD899" s="40"/>
      <c r="AE899" s="40"/>
      <c r="AR899" s="217" t="s">
        <v>237</v>
      </c>
      <c r="AT899" s="217" t="s">
        <v>145</v>
      </c>
      <c r="AU899" s="217" t="s">
        <v>84</v>
      </c>
      <c r="AY899" s="19" t="s">
        <v>143</v>
      </c>
      <c r="BE899" s="218">
        <f>IF(N899="základní",J899,0)</f>
        <v>0</v>
      </c>
      <c r="BF899" s="218">
        <f>IF(N899="snížená",J899,0)</f>
        <v>0</v>
      </c>
      <c r="BG899" s="218">
        <f>IF(N899="zákl. přenesená",J899,0)</f>
        <v>0</v>
      </c>
      <c r="BH899" s="218">
        <f>IF(N899="sníž. přenesená",J899,0)</f>
        <v>0</v>
      </c>
      <c r="BI899" s="218">
        <f>IF(N899="nulová",J899,0)</f>
        <v>0</v>
      </c>
      <c r="BJ899" s="19" t="s">
        <v>82</v>
      </c>
      <c r="BK899" s="218">
        <f>ROUND(I899*H899,2)</f>
        <v>0</v>
      </c>
      <c r="BL899" s="19" t="s">
        <v>237</v>
      </c>
      <c r="BM899" s="217" t="s">
        <v>1293</v>
      </c>
    </row>
    <row r="900" s="2" customFormat="1">
      <c r="A900" s="40"/>
      <c r="B900" s="41"/>
      <c r="C900" s="42"/>
      <c r="D900" s="219" t="s">
        <v>152</v>
      </c>
      <c r="E900" s="42"/>
      <c r="F900" s="220" t="s">
        <v>1294</v>
      </c>
      <c r="G900" s="42"/>
      <c r="H900" s="42"/>
      <c r="I900" s="221"/>
      <c r="J900" s="42"/>
      <c r="K900" s="42"/>
      <c r="L900" s="46"/>
      <c r="M900" s="222"/>
      <c r="N900" s="223"/>
      <c r="O900" s="86"/>
      <c r="P900" s="86"/>
      <c r="Q900" s="86"/>
      <c r="R900" s="86"/>
      <c r="S900" s="86"/>
      <c r="T900" s="87"/>
      <c r="U900" s="40"/>
      <c r="V900" s="40"/>
      <c r="W900" s="40"/>
      <c r="X900" s="40"/>
      <c r="Y900" s="40"/>
      <c r="Z900" s="40"/>
      <c r="AA900" s="40"/>
      <c r="AB900" s="40"/>
      <c r="AC900" s="40"/>
      <c r="AD900" s="40"/>
      <c r="AE900" s="40"/>
      <c r="AT900" s="19" t="s">
        <v>152</v>
      </c>
      <c r="AU900" s="19" t="s">
        <v>84</v>
      </c>
    </row>
    <row r="901" s="2" customFormat="1" ht="16.5" customHeight="1">
      <c r="A901" s="40"/>
      <c r="B901" s="41"/>
      <c r="C901" s="257" t="s">
        <v>1295</v>
      </c>
      <c r="D901" s="257" t="s">
        <v>203</v>
      </c>
      <c r="E901" s="258" t="s">
        <v>1296</v>
      </c>
      <c r="F901" s="259" t="s">
        <v>1297</v>
      </c>
      <c r="G901" s="260" t="s">
        <v>280</v>
      </c>
      <c r="H901" s="261">
        <v>428.55000000000001</v>
      </c>
      <c r="I901" s="262"/>
      <c r="J901" s="263">
        <f>ROUND(I901*H901,2)</f>
        <v>0</v>
      </c>
      <c r="K901" s="259" t="s">
        <v>19</v>
      </c>
      <c r="L901" s="264"/>
      <c r="M901" s="265" t="s">
        <v>19</v>
      </c>
      <c r="N901" s="266" t="s">
        <v>45</v>
      </c>
      <c r="O901" s="86"/>
      <c r="P901" s="215">
        <f>O901*H901</f>
        <v>0</v>
      </c>
      <c r="Q901" s="215">
        <v>0</v>
      </c>
      <c r="R901" s="215">
        <f>Q901*H901</f>
        <v>0</v>
      </c>
      <c r="S901" s="215">
        <v>0</v>
      </c>
      <c r="T901" s="216">
        <f>S901*H901</f>
        <v>0</v>
      </c>
      <c r="U901" s="40"/>
      <c r="V901" s="40"/>
      <c r="W901" s="40"/>
      <c r="X901" s="40"/>
      <c r="Y901" s="40"/>
      <c r="Z901" s="40"/>
      <c r="AA901" s="40"/>
      <c r="AB901" s="40"/>
      <c r="AC901" s="40"/>
      <c r="AD901" s="40"/>
      <c r="AE901" s="40"/>
      <c r="AR901" s="217" t="s">
        <v>356</v>
      </c>
      <c r="AT901" s="217" t="s">
        <v>203</v>
      </c>
      <c r="AU901" s="217" t="s">
        <v>84</v>
      </c>
      <c r="AY901" s="19" t="s">
        <v>143</v>
      </c>
      <c r="BE901" s="218">
        <f>IF(N901="základní",J901,0)</f>
        <v>0</v>
      </c>
      <c r="BF901" s="218">
        <f>IF(N901="snížená",J901,0)</f>
        <v>0</v>
      </c>
      <c r="BG901" s="218">
        <f>IF(N901="zákl. přenesená",J901,0)</f>
        <v>0</v>
      </c>
      <c r="BH901" s="218">
        <f>IF(N901="sníž. přenesená",J901,0)</f>
        <v>0</v>
      </c>
      <c r="BI901" s="218">
        <f>IF(N901="nulová",J901,0)</f>
        <v>0</v>
      </c>
      <c r="BJ901" s="19" t="s">
        <v>82</v>
      </c>
      <c r="BK901" s="218">
        <f>ROUND(I901*H901,2)</f>
        <v>0</v>
      </c>
      <c r="BL901" s="19" t="s">
        <v>237</v>
      </c>
      <c r="BM901" s="217" t="s">
        <v>1298</v>
      </c>
    </row>
    <row r="902" s="2" customFormat="1" ht="24.15" customHeight="1">
      <c r="A902" s="40"/>
      <c r="B902" s="41"/>
      <c r="C902" s="206" t="s">
        <v>1299</v>
      </c>
      <c r="D902" s="206" t="s">
        <v>145</v>
      </c>
      <c r="E902" s="207" t="s">
        <v>1300</v>
      </c>
      <c r="F902" s="208" t="s">
        <v>1301</v>
      </c>
      <c r="G902" s="209" t="s">
        <v>655</v>
      </c>
      <c r="H902" s="278"/>
      <c r="I902" s="211"/>
      <c r="J902" s="212">
        <f>ROUND(I902*H902,2)</f>
        <v>0</v>
      </c>
      <c r="K902" s="208" t="s">
        <v>167</v>
      </c>
      <c r="L902" s="46"/>
      <c r="M902" s="213" t="s">
        <v>19</v>
      </c>
      <c r="N902" s="214" t="s">
        <v>45</v>
      </c>
      <c r="O902" s="86"/>
      <c r="P902" s="215">
        <f>O902*H902</f>
        <v>0</v>
      </c>
      <c r="Q902" s="215">
        <v>0</v>
      </c>
      <c r="R902" s="215">
        <f>Q902*H902</f>
        <v>0</v>
      </c>
      <c r="S902" s="215">
        <v>0</v>
      </c>
      <c r="T902" s="216">
        <f>S902*H902</f>
        <v>0</v>
      </c>
      <c r="U902" s="40"/>
      <c r="V902" s="40"/>
      <c r="W902" s="40"/>
      <c r="X902" s="40"/>
      <c r="Y902" s="40"/>
      <c r="Z902" s="40"/>
      <c r="AA902" s="40"/>
      <c r="AB902" s="40"/>
      <c r="AC902" s="40"/>
      <c r="AD902" s="40"/>
      <c r="AE902" s="40"/>
      <c r="AR902" s="217" t="s">
        <v>237</v>
      </c>
      <c r="AT902" s="217" t="s">
        <v>145</v>
      </c>
      <c r="AU902" s="217" t="s">
        <v>84</v>
      </c>
      <c r="AY902" s="19" t="s">
        <v>143</v>
      </c>
      <c r="BE902" s="218">
        <f>IF(N902="základní",J902,0)</f>
        <v>0</v>
      </c>
      <c r="BF902" s="218">
        <f>IF(N902="snížená",J902,0)</f>
        <v>0</v>
      </c>
      <c r="BG902" s="218">
        <f>IF(N902="zákl. přenesená",J902,0)</f>
        <v>0</v>
      </c>
      <c r="BH902" s="218">
        <f>IF(N902="sníž. přenesená",J902,0)</f>
        <v>0</v>
      </c>
      <c r="BI902" s="218">
        <f>IF(N902="nulová",J902,0)</f>
        <v>0</v>
      </c>
      <c r="BJ902" s="19" t="s">
        <v>82</v>
      </c>
      <c r="BK902" s="218">
        <f>ROUND(I902*H902,2)</f>
        <v>0</v>
      </c>
      <c r="BL902" s="19" t="s">
        <v>237</v>
      </c>
      <c r="BM902" s="217" t="s">
        <v>1302</v>
      </c>
    </row>
    <row r="903" s="2" customFormat="1">
      <c r="A903" s="40"/>
      <c r="B903" s="41"/>
      <c r="C903" s="42"/>
      <c r="D903" s="219" t="s">
        <v>152</v>
      </c>
      <c r="E903" s="42"/>
      <c r="F903" s="220" t="s">
        <v>1303</v>
      </c>
      <c r="G903" s="42"/>
      <c r="H903" s="42"/>
      <c r="I903" s="221"/>
      <c r="J903" s="42"/>
      <c r="K903" s="42"/>
      <c r="L903" s="46"/>
      <c r="M903" s="222"/>
      <c r="N903" s="223"/>
      <c r="O903" s="86"/>
      <c r="P903" s="86"/>
      <c r="Q903" s="86"/>
      <c r="R903" s="86"/>
      <c r="S903" s="86"/>
      <c r="T903" s="87"/>
      <c r="U903" s="40"/>
      <c r="V903" s="40"/>
      <c r="W903" s="40"/>
      <c r="X903" s="40"/>
      <c r="Y903" s="40"/>
      <c r="Z903" s="40"/>
      <c r="AA903" s="40"/>
      <c r="AB903" s="40"/>
      <c r="AC903" s="40"/>
      <c r="AD903" s="40"/>
      <c r="AE903" s="40"/>
      <c r="AT903" s="19" t="s">
        <v>152</v>
      </c>
      <c r="AU903" s="19" t="s">
        <v>84</v>
      </c>
    </row>
    <row r="904" s="12" customFormat="1" ht="22.8" customHeight="1">
      <c r="A904" s="12"/>
      <c r="B904" s="190"/>
      <c r="C904" s="191"/>
      <c r="D904" s="192" t="s">
        <v>73</v>
      </c>
      <c r="E904" s="204" t="s">
        <v>1304</v>
      </c>
      <c r="F904" s="204" t="s">
        <v>1305</v>
      </c>
      <c r="G904" s="191"/>
      <c r="H904" s="191"/>
      <c r="I904" s="194"/>
      <c r="J904" s="205">
        <f>BK904</f>
        <v>0</v>
      </c>
      <c r="K904" s="191"/>
      <c r="L904" s="196"/>
      <c r="M904" s="197"/>
      <c r="N904" s="198"/>
      <c r="O904" s="198"/>
      <c r="P904" s="199">
        <f>SUM(P905:P924)</f>
        <v>0</v>
      </c>
      <c r="Q904" s="198"/>
      <c r="R904" s="199">
        <f>SUM(R905:R924)</f>
        <v>0.66210599999999986</v>
      </c>
      <c r="S904" s="198"/>
      <c r="T904" s="200">
        <f>SUM(T905:T924)</f>
        <v>1.4214574</v>
      </c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  <c r="AR904" s="201" t="s">
        <v>84</v>
      </c>
      <c r="AT904" s="202" t="s">
        <v>73</v>
      </c>
      <c r="AU904" s="202" t="s">
        <v>82</v>
      </c>
      <c r="AY904" s="201" t="s">
        <v>143</v>
      </c>
      <c r="BK904" s="203">
        <f>SUM(BK905:BK924)</f>
        <v>0</v>
      </c>
    </row>
    <row r="905" s="2" customFormat="1" ht="16.5" customHeight="1">
      <c r="A905" s="40"/>
      <c r="B905" s="41"/>
      <c r="C905" s="206" t="s">
        <v>1306</v>
      </c>
      <c r="D905" s="206" t="s">
        <v>145</v>
      </c>
      <c r="E905" s="207" t="s">
        <v>1307</v>
      </c>
      <c r="F905" s="208" t="s">
        <v>1308</v>
      </c>
      <c r="G905" s="209" t="s">
        <v>217</v>
      </c>
      <c r="H905" s="210">
        <v>102.34</v>
      </c>
      <c r="I905" s="211"/>
      <c r="J905" s="212">
        <f>ROUND(I905*H905,2)</f>
        <v>0</v>
      </c>
      <c r="K905" s="208" t="s">
        <v>167</v>
      </c>
      <c r="L905" s="46"/>
      <c r="M905" s="213" t="s">
        <v>19</v>
      </c>
      <c r="N905" s="214" t="s">
        <v>45</v>
      </c>
      <c r="O905" s="86"/>
      <c r="P905" s="215">
        <f>O905*H905</f>
        <v>0</v>
      </c>
      <c r="Q905" s="215">
        <v>0</v>
      </c>
      <c r="R905" s="215">
        <f>Q905*H905</f>
        <v>0</v>
      </c>
      <c r="S905" s="215">
        <v>0.0057099999999999998</v>
      </c>
      <c r="T905" s="216">
        <f>S905*H905</f>
        <v>0.58436140000000003</v>
      </c>
      <c r="U905" s="40"/>
      <c r="V905" s="40"/>
      <c r="W905" s="40"/>
      <c r="X905" s="40"/>
      <c r="Y905" s="40"/>
      <c r="Z905" s="40"/>
      <c r="AA905" s="40"/>
      <c r="AB905" s="40"/>
      <c r="AC905" s="40"/>
      <c r="AD905" s="40"/>
      <c r="AE905" s="40"/>
      <c r="AR905" s="217" t="s">
        <v>237</v>
      </c>
      <c r="AT905" s="217" t="s">
        <v>145</v>
      </c>
      <c r="AU905" s="217" t="s">
        <v>84</v>
      </c>
      <c r="AY905" s="19" t="s">
        <v>143</v>
      </c>
      <c r="BE905" s="218">
        <f>IF(N905="základní",J905,0)</f>
        <v>0</v>
      </c>
      <c r="BF905" s="218">
        <f>IF(N905="snížená",J905,0)</f>
        <v>0</v>
      </c>
      <c r="BG905" s="218">
        <f>IF(N905="zákl. přenesená",J905,0)</f>
        <v>0</v>
      </c>
      <c r="BH905" s="218">
        <f>IF(N905="sníž. přenesená",J905,0)</f>
        <v>0</v>
      </c>
      <c r="BI905" s="218">
        <f>IF(N905="nulová",J905,0)</f>
        <v>0</v>
      </c>
      <c r="BJ905" s="19" t="s">
        <v>82</v>
      </c>
      <c r="BK905" s="218">
        <f>ROUND(I905*H905,2)</f>
        <v>0</v>
      </c>
      <c r="BL905" s="19" t="s">
        <v>237</v>
      </c>
      <c r="BM905" s="217" t="s">
        <v>1309</v>
      </c>
    </row>
    <row r="906" s="2" customFormat="1">
      <c r="A906" s="40"/>
      <c r="B906" s="41"/>
      <c r="C906" s="42"/>
      <c r="D906" s="219" t="s">
        <v>152</v>
      </c>
      <c r="E906" s="42"/>
      <c r="F906" s="220" t="s">
        <v>1310</v>
      </c>
      <c r="G906" s="42"/>
      <c r="H906" s="42"/>
      <c r="I906" s="221"/>
      <c r="J906" s="42"/>
      <c r="K906" s="42"/>
      <c r="L906" s="46"/>
      <c r="M906" s="222"/>
      <c r="N906" s="223"/>
      <c r="O906" s="86"/>
      <c r="P906" s="86"/>
      <c r="Q906" s="86"/>
      <c r="R906" s="86"/>
      <c r="S906" s="86"/>
      <c r="T906" s="87"/>
      <c r="U906" s="40"/>
      <c r="V906" s="40"/>
      <c r="W906" s="40"/>
      <c r="X906" s="40"/>
      <c r="Y906" s="40"/>
      <c r="Z906" s="40"/>
      <c r="AA906" s="40"/>
      <c r="AB906" s="40"/>
      <c r="AC906" s="40"/>
      <c r="AD906" s="40"/>
      <c r="AE906" s="40"/>
      <c r="AT906" s="19" t="s">
        <v>152</v>
      </c>
      <c r="AU906" s="19" t="s">
        <v>84</v>
      </c>
    </row>
    <row r="907" s="2" customFormat="1" ht="16.5" customHeight="1">
      <c r="A907" s="40"/>
      <c r="B907" s="41"/>
      <c r="C907" s="206" t="s">
        <v>1311</v>
      </c>
      <c r="D907" s="206" t="s">
        <v>145</v>
      </c>
      <c r="E907" s="207" t="s">
        <v>1312</v>
      </c>
      <c r="F907" s="208" t="s">
        <v>1313</v>
      </c>
      <c r="G907" s="209" t="s">
        <v>280</v>
      </c>
      <c r="H907" s="210">
        <v>148.59999999999999</v>
      </c>
      <c r="I907" s="211"/>
      <c r="J907" s="212">
        <f>ROUND(I907*H907,2)</f>
        <v>0</v>
      </c>
      <c r="K907" s="208" t="s">
        <v>167</v>
      </c>
      <c r="L907" s="46"/>
      <c r="M907" s="213" t="s">
        <v>19</v>
      </c>
      <c r="N907" s="214" t="s">
        <v>45</v>
      </c>
      <c r="O907" s="86"/>
      <c r="P907" s="215">
        <f>O907*H907</f>
        <v>0</v>
      </c>
      <c r="Q907" s="215">
        <v>0</v>
      </c>
      <c r="R907" s="215">
        <f>Q907*H907</f>
        <v>0</v>
      </c>
      <c r="S907" s="215">
        <v>0.0025999999999999999</v>
      </c>
      <c r="T907" s="216">
        <f>S907*H907</f>
        <v>0.38635999999999998</v>
      </c>
      <c r="U907" s="40"/>
      <c r="V907" s="40"/>
      <c r="W907" s="40"/>
      <c r="X907" s="40"/>
      <c r="Y907" s="40"/>
      <c r="Z907" s="40"/>
      <c r="AA907" s="40"/>
      <c r="AB907" s="40"/>
      <c r="AC907" s="40"/>
      <c r="AD907" s="40"/>
      <c r="AE907" s="40"/>
      <c r="AR907" s="217" t="s">
        <v>237</v>
      </c>
      <c r="AT907" s="217" t="s">
        <v>145</v>
      </c>
      <c r="AU907" s="217" t="s">
        <v>84</v>
      </c>
      <c r="AY907" s="19" t="s">
        <v>143</v>
      </c>
      <c r="BE907" s="218">
        <f>IF(N907="základní",J907,0)</f>
        <v>0</v>
      </c>
      <c r="BF907" s="218">
        <f>IF(N907="snížená",J907,0)</f>
        <v>0</v>
      </c>
      <c r="BG907" s="218">
        <f>IF(N907="zákl. přenesená",J907,0)</f>
        <v>0</v>
      </c>
      <c r="BH907" s="218">
        <f>IF(N907="sníž. přenesená",J907,0)</f>
        <v>0</v>
      </c>
      <c r="BI907" s="218">
        <f>IF(N907="nulová",J907,0)</f>
        <v>0</v>
      </c>
      <c r="BJ907" s="19" t="s">
        <v>82</v>
      </c>
      <c r="BK907" s="218">
        <f>ROUND(I907*H907,2)</f>
        <v>0</v>
      </c>
      <c r="BL907" s="19" t="s">
        <v>237</v>
      </c>
      <c r="BM907" s="217" t="s">
        <v>1314</v>
      </c>
    </row>
    <row r="908" s="2" customFormat="1">
      <c r="A908" s="40"/>
      <c r="B908" s="41"/>
      <c r="C908" s="42"/>
      <c r="D908" s="219" t="s">
        <v>152</v>
      </c>
      <c r="E908" s="42"/>
      <c r="F908" s="220" t="s">
        <v>1315</v>
      </c>
      <c r="G908" s="42"/>
      <c r="H908" s="42"/>
      <c r="I908" s="221"/>
      <c r="J908" s="42"/>
      <c r="K908" s="42"/>
      <c r="L908" s="46"/>
      <c r="M908" s="222"/>
      <c r="N908" s="223"/>
      <c r="O908" s="86"/>
      <c r="P908" s="86"/>
      <c r="Q908" s="86"/>
      <c r="R908" s="86"/>
      <c r="S908" s="86"/>
      <c r="T908" s="87"/>
      <c r="U908" s="40"/>
      <c r="V908" s="40"/>
      <c r="W908" s="40"/>
      <c r="X908" s="40"/>
      <c r="Y908" s="40"/>
      <c r="Z908" s="40"/>
      <c r="AA908" s="40"/>
      <c r="AB908" s="40"/>
      <c r="AC908" s="40"/>
      <c r="AD908" s="40"/>
      <c r="AE908" s="40"/>
      <c r="AT908" s="19" t="s">
        <v>152</v>
      </c>
      <c r="AU908" s="19" t="s">
        <v>84</v>
      </c>
    </row>
    <row r="909" s="2" customFormat="1" ht="16.5" customHeight="1">
      <c r="A909" s="40"/>
      <c r="B909" s="41"/>
      <c r="C909" s="206" t="s">
        <v>1316</v>
      </c>
      <c r="D909" s="206" t="s">
        <v>145</v>
      </c>
      <c r="E909" s="207" t="s">
        <v>1317</v>
      </c>
      <c r="F909" s="208" t="s">
        <v>1318</v>
      </c>
      <c r="G909" s="209" t="s">
        <v>280</v>
      </c>
      <c r="H909" s="210">
        <v>114.40000000000001</v>
      </c>
      <c r="I909" s="211"/>
      <c r="J909" s="212">
        <f>ROUND(I909*H909,2)</f>
        <v>0</v>
      </c>
      <c r="K909" s="208" t="s">
        <v>167</v>
      </c>
      <c r="L909" s="46"/>
      <c r="M909" s="213" t="s">
        <v>19</v>
      </c>
      <c r="N909" s="214" t="s">
        <v>45</v>
      </c>
      <c r="O909" s="86"/>
      <c r="P909" s="215">
        <f>O909*H909</f>
        <v>0</v>
      </c>
      <c r="Q909" s="215">
        <v>0</v>
      </c>
      <c r="R909" s="215">
        <f>Q909*H909</f>
        <v>0</v>
      </c>
      <c r="S909" s="215">
        <v>0.0039399999999999999</v>
      </c>
      <c r="T909" s="216">
        <f>S909*H909</f>
        <v>0.45073600000000003</v>
      </c>
      <c r="U909" s="40"/>
      <c r="V909" s="40"/>
      <c r="W909" s="40"/>
      <c r="X909" s="40"/>
      <c r="Y909" s="40"/>
      <c r="Z909" s="40"/>
      <c r="AA909" s="40"/>
      <c r="AB909" s="40"/>
      <c r="AC909" s="40"/>
      <c r="AD909" s="40"/>
      <c r="AE909" s="40"/>
      <c r="AR909" s="217" t="s">
        <v>237</v>
      </c>
      <c r="AT909" s="217" t="s">
        <v>145</v>
      </c>
      <c r="AU909" s="217" t="s">
        <v>84</v>
      </c>
      <c r="AY909" s="19" t="s">
        <v>143</v>
      </c>
      <c r="BE909" s="218">
        <f>IF(N909="základní",J909,0)</f>
        <v>0</v>
      </c>
      <c r="BF909" s="218">
        <f>IF(N909="snížená",J909,0)</f>
        <v>0</v>
      </c>
      <c r="BG909" s="218">
        <f>IF(N909="zákl. přenesená",J909,0)</f>
        <v>0</v>
      </c>
      <c r="BH909" s="218">
        <f>IF(N909="sníž. přenesená",J909,0)</f>
        <v>0</v>
      </c>
      <c r="BI909" s="218">
        <f>IF(N909="nulová",J909,0)</f>
        <v>0</v>
      </c>
      <c r="BJ909" s="19" t="s">
        <v>82</v>
      </c>
      <c r="BK909" s="218">
        <f>ROUND(I909*H909,2)</f>
        <v>0</v>
      </c>
      <c r="BL909" s="19" t="s">
        <v>237</v>
      </c>
      <c r="BM909" s="217" t="s">
        <v>1319</v>
      </c>
    </row>
    <row r="910" s="2" customFormat="1">
      <c r="A910" s="40"/>
      <c r="B910" s="41"/>
      <c r="C910" s="42"/>
      <c r="D910" s="219" t="s">
        <v>152</v>
      </c>
      <c r="E910" s="42"/>
      <c r="F910" s="220" t="s">
        <v>1320</v>
      </c>
      <c r="G910" s="42"/>
      <c r="H910" s="42"/>
      <c r="I910" s="221"/>
      <c r="J910" s="42"/>
      <c r="K910" s="42"/>
      <c r="L910" s="46"/>
      <c r="M910" s="222"/>
      <c r="N910" s="223"/>
      <c r="O910" s="86"/>
      <c r="P910" s="86"/>
      <c r="Q910" s="86"/>
      <c r="R910" s="86"/>
      <c r="S910" s="86"/>
      <c r="T910" s="87"/>
      <c r="U910" s="40"/>
      <c r="V910" s="40"/>
      <c r="W910" s="40"/>
      <c r="X910" s="40"/>
      <c r="Y910" s="40"/>
      <c r="Z910" s="40"/>
      <c r="AA910" s="40"/>
      <c r="AB910" s="40"/>
      <c r="AC910" s="40"/>
      <c r="AD910" s="40"/>
      <c r="AE910" s="40"/>
      <c r="AT910" s="19" t="s">
        <v>152</v>
      </c>
      <c r="AU910" s="19" t="s">
        <v>84</v>
      </c>
    </row>
    <row r="911" s="2" customFormat="1" ht="16.5" customHeight="1">
      <c r="A911" s="40"/>
      <c r="B911" s="41"/>
      <c r="C911" s="206" t="s">
        <v>1321</v>
      </c>
      <c r="D911" s="206" t="s">
        <v>145</v>
      </c>
      <c r="E911" s="207" t="s">
        <v>1322</v>
      </c>
      <c r="F911" s="208" t="s">
        <v>1323</v>
      </c>
      <c r="G911" s="209" t="s">
        <v>280</v>
      </c>
      <c r="H911" s="210">
        <v>3.2999999999999998</v>
      </c>
      <c r="I911" s="211"/>
      <c r="J911" s="212">
        <f>ROUND(I911*H911,2)</f>
        <v>0</v>
      </c>
      <c r="K911" s="208" t="s">
        <v>167</v>
      </c>
      <c r="L911" s="46"/>
      <c r="M911" s="213" t="s">
        <v>19</v>
      </c>
      <c r="N911" s="214" t="s">
        <v>45</v>
      </c>
      <c r="O911" s="86"/>
      <c r="P911" s="215">
        <f>O911*H911</f>
        <v>0</v>
      </c>
      <c r="Q911" s="215">
        <v>0.0029399999999999999</v>
      </c>
      <c r="R911" s="215">
        <f>Q911*H911</f>
        <v>0.0097019999999999988</v>
      </c>
      <c r="S911" s="215">
        <v>0</v>
      </c>
      <c r="T911" s="216">
        <f>S911*H911</f>
        <v>0</v>
      </c>
      <c r="U911" s="40"/>
      <c r="V911" s="40"/>
      <c r="W911" s="40"/>
      <c r="X911" s="40"/>
      <c r="Y911" s="40"/>
      <c r="Z911" s="40"/>
      <c r="AA911" s="40"/>
      <c r="AB911" s="40"/>
      <c r="AC911" s="40"/>
      <c r="AD911" s="40"/>
      <c r="AE911" s="40"/>
      <c r="AR911" s="217" t="s">
        <v>237</v>
      </c>
      <c r="AT911" s="217" t="s">
        <v>145</v>
      </c>
      <c r="AU911" s="217" t="s">
        <v>84</v>
      </c>
      <c r="AY911" s="19" t="s">
        <v>143</v>
      </c>
      <c r="BE911" s="218">
        <f>IF(N911="základní",J911,0)</f>
        <v>0</v>
      </c>
      <c r="BF911" s="218">
        <f>IF(N911="snížená",J911,0)</f>
        <v>0</v>
      </c>
      <c r="BG911" s="218">
        <f>IF(N911="zákl. přenesená",J911,0)</f>
        <v>0</v>
      </c>
      <c r="BH911" s="218">
        <f>IF(N911="sníž. přenesená",J911,0)</f>
        <v>0</v>
      </c>
      <c r="BI911" s="218">
        <f>IF(N911="nulová",J911,0)</f>
        <v>0</v>
      </c>
      <c r="BJ911" s="19" t="s">
        <v>82</v>
      </c>
      <c r="BK911" s="218">
        <f>ROUND(I911*H911,2)</f>
        <v>0</v>
      </c>
      <c r="BL911" s="19" t="s">
        <v>237</v>
      </c>
      <c r="BM911" s="217" t="s">
        <v>1324</v>
      </c>
    </row>
    <row r="912" s="2" customFormat="1">
      <c r="A912" s="40"/>
      <c r="B912" s="41"/>
      <c r="C912" s="42"/>
      <c r="D912" s="219" t="s">
        <v>152</v>
      </c>
      <c r="E912" s="42"/>
      <c r="F912" s="220" t="s">
        <v>1325</v>
      </c>
      <c r="G912" s="42"/>
      <c r="H912" s="42"/>
      <c r="I912" s="221"/>
      <c r="J912" s="42"/>
      <c r="K912" s="42"/>
      <c r="L912" s="46"/>
      <c r="M912" s="222"/>
      <c r="N912" s="223"/>
      <c r="O912" s="86"/>
      <c r="P912" s="86"/>
      <c r="Q912" s="86"/>
      <c r="R912" s="86"/>
      <c r="S912" s="86"/>
      <c r="T912" s="87"/>
      <c r="U912" s="40"/>
      <c r="V912" s="40"/>
      <c r="W912" s="40"/>
      <c r="X912" s="40"/>
      <c r="Y912" s="40"/>
      <c r="Z912" s="40"/>
      <c r="AA912" s="40"/>
      <c r="AB912" s="40"/>
      <c r="AC912" s="40"/>
      <c r="AD912" s="40"/>
      <c r="AE912" s="40"/>
      <c r="AT912" s="19" t="s">
        <v>152</v>
      </c>
      <c r="AU912" s="19" t="s">
        <v>84</v>
      </c>
    </row>
    <row r="913" s="2" customFormat="1" ht="21.75" customHeight="1">
      <c r="A913" s="40"/>
      <c r="B913" s="41"/>
      <c r="C913" s="206" t="s">
        <v>1326</v>
      </c>
      <c r="D913" s="206" t="s">
        <v>145</v>
      </c>
      <c r="E913" s="207" t="s">
        <v>1327</v>
      </c>
      <c r="F913" s="208" t="s">
        <v>1328</v>
      </c>
      <c r="G913" s="209" t="s">
        <v>280</v>
      </c>
      <c r="H913" s="210">
        <v>15.4</v>
      </c>
      <c r="I913" s="211"/>
      <c r="J913" s="212">
        <f>ROUND(I913*H913,2)</f>
        <v>0</v>
      </c>
      <c r="K913" s="208" t="s">
        <v>167</v>
      </c>
      <c r="L913" s="46"/>
      <c r="M913" s="213" t="s">
        <v>19</v>
      </c>
      <c r="N913" s="214" t="s">
        <v>45</v>
      </c>
      <c r="O913" s="86"/>
      <c r="P913" s="215">
        <f>O913*H913</f>
        <v>0</v>
      </c>
      <c r="Q913" s="215">
        <v>0.0049899999999999996</v>
      </c>
      <c r="R913" s="215">
        <f>Q913*H913</f>
        <v>0.076845999999999998</v>
      </c>
      <c r="S913" s="215">
        <v>0</v>
      </c>
      <c r="T913" s="216">
        <f>S913*H913</f>
        <v>0</v>
      </c>
      <c r="U913" s="40"/>
      <c r="V913" s="40"/>
      <c r="W913" s="40"/>
      <c r="X913" s="40"/>
      <c r="Y913" s="40"/>
      <c r="Z913" s="40"/>
      <c r="AA913" s="40"/>
      <c r="AB913" s="40"/>
      <c r="AC913" s="40"/>
      <c r="AD913" s="40"/>
      <c r="AE913" s="40"/>
      <c r="AR913" s="217" t="s">
        <v>237</v>
      </c>
      <c r="AT913" s="217" t="s">
        <v>145</v>
      </c>
      <c r="AU913" s="217" t="s">
        <v>84</v>
      </c>
      <c r="AY913" s="19" t="s">
        <v>143</v>
      </c>
      <c r="BE913" s="218">
        <f>IF(N913="základní",J913,0)</f>
        <v>0</v>
      </c>
      <c r="BF913" s="218">
        <f>IF(N913="snížená",J913,0)</f>
        <v>0</v>
      </c>
      <c r="BG913" s="218">
        <f>IF(N913="zákl. přenesená",J913,0)</f>
        <v>0</v>
      </c>
      <c r="BH913" s="218">
        <f>IF(N913="sníž. přenesená",J913,0)</f>
        <v>0</v>
      </c>
      <c r="BI913" s="218">
        <f>IF(N913="nulová",J913,0)</f>
        <v>0</v>
      </c>
      <c r="BJ913" s="19" t="s">
        <v>82</v>
      </c>
      <c r="BK913" s="218">
        <f>ROUND(I913*H913,2)</f>
        <v>0</v>
      </c>
      <c r="BL913" s="19" t="s">
        <v>237</v>
      </c>
      <c r="BM913" s="217" t="s">
        <v>1329</v>
      </c>
    </row>
    <row r="914" s="2" customFormat="1">
      <c r="A914" s="40"/>
      <c r="B914" s="41"/>
      <c r="C914" s="42"/>
      <c r="D914" s="219" t="s">
        <v>152</v>
      </c>
      <c r="E914" s="42"/>
      <c r="F914" s="220" t="s">
        <v>1330</v>
      </c>
      <c r="G914" s="42"/>
      <c r="H914" s="42"/>
      <c r="I914" s="221"/>
      <c r="J914" s="42"/>
      <c r="K914" s="42"/>
      <c r="L914" s="46"/>
      <c r="M914" s="222"/>
      <c r="N914" s="223"/>
      <c r="O914" s="86"/>
      <c r="P914" s="86"/>
      <c r="Q914" s="86"/>
      <c r="R914" s="86"/>
      <c r="S914" s="86"/>
      <c r="T914" s="87"/>
      <c r="U914" s="40"/>
      <c r="V914" s="40"/>
      <c r="W914" s="40"/>
      <c r="X914" s="40"/>
      <c r="Y914" s="40"/>
      <c r="Z914" s="40"/>
      <c r="AA914" s="40"/>
      <c r="AB914" s="40"/>
      <c r="AC914" s="40"/>
      <c r="AD914" s="40"/>
      <c r="AE914" s="40"/>
      <c r="AT914" s="19" t="s">
        <v>152</v>
      </c>
      <c r="AU914" s="19" t="s">
        <v>84</v>
      </c>
    </row>
    <row r="915" s="2" customFormat="1" ht="24.15" customHeight="1">
      <c r="A915" s="40"/>
      <c r="B915" s="41"/>
      <c r="C915" s="206" t="s">
        <v>1331</v>
      </c>
      <c r="D915" s="206" t="s">
        <v>145</v>
      </c>
      <c r="E915" s="207" t="s">
        <v>1332</v>
      </c>
      <c r="F915" s="208" t="s">
        <v>1333</v>
      </c>
      <c r="G915" s="209" t="s">
        <v>280</v>
      </c>
      <c r="H915" s="210">
        <v>43.299999999999997</v>
      </c>
      <c r="I915" s="211"/>
      <c r="J915" s="212">
        <f>ROUND(I915*H915,2)</f>
        <v>0</v>
      </c>
      <c r="K915" s="208" t="s">
        <v>167</v>
      </c>
      <c r="L915" s="46"/>
      <c r="M915" s="213" t="s">
        <v>19</v>
      </c>
      <c r="N915" s="214" t="s">
        <v>45</v>
      </c>
      <c r="O915" s="86"/>
      <c r="P915" s="215">
        <f>O915*H915</f>
        <v>0</v>
      </c>
      <c r="Q915" s="215">
        <v>0.0035799999999999998</v>
      </c>
      <c r="R915" s="215">
        <f>Q915*H915</f>
        <v>0.15501399999999999</v>
      </c>
      <c r="S915" s="215">
        <v>0</v>
      </c>
      <c r="T915" s="216">
        <f>S915*H915</f>
        <v>0</v>
      </c>
      <c r="U915" s="40"/>
      <c r="V915" s="40"/>
      <c r="W915" s="40"/>
      <c r="X915" s="40"/>
      <c r="Y915" s="40"/>
      <c r="Z915" s="40"/>
      <c r="AA915" s="40"/>
      <c r="AB915" s="40"/>
      <c r="AC915" s="40"/>
      <c r="AD915" s="40"/>
      <c r="AE915" s="40"/>
      <c r="AR915" s="217" t="s">
        <v>237</v>
      </c>
      <c r="AT915" s="217" t="s">
        <v>145</v>
      </c>
      <c r="AU915" s="217" t="s">
        <v>84</v>
      </c>
      <c r="AY915" s="19" t="s">
        <v>143</v>
      </c>
      <c r="BE915" s="218">
        <f>IF(N915="základní",J915,0)</f>
        <v>0</v>
      </c>
      <c r="BF915" s="218">
        <f>IF(N915="snížená",J915,0)</f>
        <v>0</v>
      </c>
      <c r="BG915" s="218">
        <f>IF(N915="zákl. přenesená",J915,0)</f>
        <v>0</v>
      </c>
      <c r="BH915" s="218">
        <f>IF(N915="sníž. přenesená",J915,0)</f>
        <v>0</v>
      </c>
      <c r="BI915" s="218">
        <f>IF(N915="nulová",J915,0)</f>
        <v>0</v>
      </c>
      <c r="BJ915" s="19" t="s">
        <v>82</v>
      </c>
      <c r="BK915" s="218">
        <f>ROUND(I915*H915,2)</f>
        <v>0</v>
      </c>
      <c r="BL915" s="19" t="s">
        <v>237</v>
      </c>
      <c r="BM915" s="217" t="s">
        <v>1334</v>
      </c>
    </row>
    <row r="916" s="2" customFormat="1">
      <c r="A916" s="40"/>
      <c r="B916" s="41"/>
      <c r="C916" s="42"/>
      <c r="D916" s="219" t="s">
        <v>152</v>
      </c>
      <c r="E916" s="42"/>
      <c r="F916" s="220" t="s">
        <v>1335</v>
      </c>
      <c r="G916" s="42"/>
      <c r="H916" s="42"/>
      <c r="I916" s="221"/>
      <c r="J916" s="42"/>
      <c r="K916" s="42"/>
      <c r="L916" s="46"/>
      <c r="M916" s="222"/>
      <c r="N916" s="223"/>
      <c r="O916" s="86"/>
      <c r="P916" s="86"/>
      <c r="Q916" s="86"/>
      <c r="R916" s="86"/>
      <c r="S916" s="86"/>
      <c r="T916" s="87"/>
      <c r="U916" s="40"/>
      <c r="V916" s="40"/>
      <c r="W916" s="40"/>
      <c r="X916" s="40"/>
      <c r="Y916" s="40"/>
      <c r="Z916" s="40"/>
      <c r="AA916" s="40"/>
      <c r="AB916" s="40"/>
      <c r="AC916" s="40"/>
      <c r="AD916" s="40"/>
      <c r="AE916" s="40"/>
      <c r="AT916" s="19" t="s">
        <v>152</v>
      </c>
      <c r="AU916" s="19" t="s">
        <v>84</v>
      </c>
    </row>
    <row r="917" s="2" customFormat="1" ht="24.15" customHeight="1">
      <c r="A917" s="40"/>
      <c r="B917" s="41"/>
      <c r="C917" s="206" t="s">
        <v>1336</v>
      </c>
      <c r="D917" s="206" t="s">
        <v>145</v>
      </c>
      <c r="E917" s="207" t="s">
        <v>1337</v>
      </c>
      <c r="F917" s="208" t="s">
        <v>1338</v>
      </c>
      <c r="G917" s="209" t="s">
        <v>280</v>
      </c>
      <c r="H917" s="210">
        <v>13.800000000000001</v>
      </c>
      <c r="I917" s="211"/>
      <c r="J917" s="212">
        <f>ROUND(I917*H917,2)</f>
        <v>0</v>
      </c>
      <c r="K917" s="208" t="s">
        <v>167</v>
      </c>
      <c r="L917" s="46"/>
      <c r="M917" s="213" t="s">
        <v>19</v>
      </c>
      <c r="N917" s="214" t="s">
        <v>45</v>
      </c>
      <c r="O917" s="86"/>
      <c r="P917" s="215">
        <f>O917*H917</f>
        <v>0</v>
      </c>
      <c r="Q917" s="215">
        <v>0.0071199999999999996</v>
      </c>
      <c r="R917" s="215">
        <f>Q917*H917</f>
        <v>0.098255999999999996</v>
      </c>
      <c r="S917" s="215">
        <v>0</v>
      </c>
      <c r="T917" s="216">
        <f>S917*H917</f>
        <v>0</v>
      </c>
      <c r="U917" s="40"/>
      <c r="V917" s="40"/>
      <c r="W917" s="40"/>
      <c r="X917" s="40"/>
      <c r="Y917" s="40"/>
      <c r="Z917" s="40"/>
      <c r="AA917" s="40"/>
      <c r="AB917" s="40"/>
      <c r="AC917" s="40"/>
      <c r="AD917" s="40"/>
      <c r="AE917" s="40"/>
      <c r="AR917" s="217" t="s">
        <v>237</v>
      </c>
      <c r="AT917" s="217" t="s">
        <v>145</v>
      </c>
      <c r="AU917" s="217" t="s">
        <v>84</v>
      </c>
      <c r="AY917" s="19" t="s">
        <v>143</v>
      </c>
      <c r="BE917" s="218">
        <f>IF(N917="základní",J917,0)</f>
        <v>0</v>
      </c>
      <c r="BF917" s="218">
        <f>IF(N917="snížená",J917,0)</f>
        <v>0</v>
      </c>
      <c r="BG917" s="218">
        <f>IF(N917="zákl. přenesená",J917,0)</f>
        <v>0</v>
      </c>
      <c r="BH917" s="218">
        <f>IF(N917="sníž. přenesená",J917,0)</f>
        <v>0</v>
      </c>
      <c r="BI917" s="218">
        <f>IF(N917="nulová",J917,0)</f>
        <v>0</v>
      </c>
      <c r="BJ917" s="19" t="s">
        <v>82</v>
      </c>
      <c r="BK917" s="218">
        <f>ROUND(I917*H917,2)</f>
        <v>0</v>
      </c>
      <c r="BL917" s="19" t="s">
        <v>237</v>
      </c>
      <c r="BM917" s="217" t="s">
        <v>1339</v>
      </c>
    </row>
    <row r="918" s="2" customFormat="1">
      <c r="A918" s="40"/>
      <c r="B918" s="41"/>
      <c r="C918" s="42"/>
      <c r="D918" s="219" t="s">
        <v>152</v>
      </c>
      <c r="E918" s="42"/>
      <c r="F918" s="220" t="s">
        <v>1340</v>
      </c>
      <c r="G918" s="42"/>
      <c r="H918" s="42"/>
      <c r="I918" s="221"/>
      <c r="J918" s="42"/>
      <c r="K918" s="42"/>
      <c r="L918" s="46"/>
      <c r="M918" s="222"/>
      <c r="N918" s="223"/>
      <c r="O918" s="86"/>
      <c r="P918" s="86"/>
      <c r="Q918" s="86"/>
      <c r="R918" s="86"/>
      <c r="S918" s="86"/>
      <c r="T918" s="87"/>
      <c r="U918" s="40"/>
      <c r="V918" s="40"/>
      <c r="W918" s="40"/>
      <c r="X918" s="40"/>
      <c r="Y918" s="40"/>
      <c r="Z918" s="40"/>
      <c r="AA918" s="40"/>
      <c r="AB918" s="40"/>
      <c r="AC918" s="40"/>
      <c r="AD918" s="40"/>
      <c r="AE918" s="40"/>
      <c r="AT918" s="19" t="s">
        <v>152</v>
      </c>
      <c r="AU918" s="19" t="s">
        <v>84</v>
      </c>
    </row>
    <row r="919" s="2" customFormat="1" ht="24.15" customHeight="1">
      <c r="A919" s="40"/>
      <c r="B919" s="41"/>
      <c r="C919" s="206" t="s">
        <v>1341</v>
      </c>
      <c r="D919" s="206" t="s">
        <v>145</v>
      </c>
      <c r="E919" s="207" t="s">
        <v>1342</v>
      </c>
      <c r="F919" s="208" t="s">
        <v>1343</v>
      </c>
      <c r="G919" s="209" t="s">
        <v>280</v>
      </c>
      <c r="H919" s="210">
        <v>8.5</v>
      </c>
      <c r="I919" s="211"/>
      <c r="J919" s="212">
        <f>ROUND(I919*H919,2)</f>
        <v>0</v>
      </c>
      <c r="K919" s="208" t="s">
        <v>167</v>
      </c>
      <c r="L919" s="46"/>
      <c r="M919" s="213" t="s">
        <v>19</v>
      </c>
      <c r="N919" s="214" t="s">
        <v>45</v>
      </c>
      <c r="O919" s="86"/>
      <c r="P919" s="215">
        <f>O919*H919</f>
        <v>0</v>
      </c>
      <c r="Q919" s="215">
        <v>0.0022000000000000001</v>
      </c>
      <c r="R919" s="215">
        <f>Q919*H919</f>
        <v>0.018700000000000001</v>
      </c>
      <c r="S919" s="215">
        <v>0</v>
      </c>
      <c r="T919" s="216">
        <f>S919*H919</f>
        <v>0</v>
      </c>
      <c r="U919" s="40"/>
      <c r="V919" s="40"/>
      <c r="W919" s="40"/>
      <c r="X919" s="40"/>
      <c r="Y919" s="40"/>
      <c r="Z919" s="40"/>
      <c r="AA919" s="40"/>
      <c r="AB919" s="40"/>
      <c r="AC919" s="40"/>
      <c r="AD919" s="40"/>
      <c r="AE919" s="40"/>
      <c r="AR919" s="217" t="s">
        <v>237</v>
      </c>
      <c r="AT919" s="217" t="s">
        <v>145</v>
      </c>
      <c r="AU919" s="217" t="s">
        <v>84</v>
      </c>
      <c r="AY919" s="19" t="s">
        <v>143</v>
      </c>
      <c r="BE919" s="218">
        <f>IF(N919="základní",J919,0)</f>
        <v>0</v>
      </c>
      <c r="BF919" s="218">
        <f>IF(N919="snížená",J919,0)</f>
        <v>0</v>
      </c>
      <c r="BG919" s="218">
        <f>IF(N919="zákl. přenesená",J919,0)</f>
        <v>0</v>
      </c>
      <c r="BH919" s="218">
        <f>IF(N919="sníž. přenesená",J919,0)</f>
        <v>0</v>
      </c>
      <c r="BI919" s="218">
        <f>IF(N919="nulová",J919,0)</f>
        <v>0</v>
      </c>
      <c r="BJ919" s="19" t="s">
        <v>82</v>
      </c>
      <c r="BK919" s="218">
        <f>ROUND(I919*H919,2)</f>
        <v>0</v>
      </c>
      <c r="BL919" s="19" t="s">
        <v>237</v>
      </c>
      <c r="BM919" s="217" t="s">
        <v>1344</v>
      </c>
    </row>
    <row r="920" s="2" customFormat="1">
      <c r="A920" s="40"/>
      <c r="B920" s="41"/>
      <c r="C920" s="42"/>
      <c r="D920" s="219" t="s">
        <v>152</v>
      </c>
      <c r="E920" s="42"/>
      <c r="F920" s="220" t="s">
        <v>1345</v>
      </c>
      <c r="G920" s="42"/>
      <c r="H920" s="42"/>
      <c r="I920" s="221"/>
      <c r="J920" s="42"/>
      <c r="K920" s="42"/>
      <c r="L920" s="46"/>
      <c r="M920" s="222"/>
      <c r="N920" s="223"/>
      <c r="O920" s="86"/>
      <c r="P920" s="86"/>
      <c r="Q920" s="86"/>
      <c r="R920" s="86"/>
      <c r="S920" s="86"/>
      <c r="T920" s="87"/>
      <c r="U920" s="40"/>
      <c r="V920" s="40"/>
      <c r="W920" s="40"/>
      <c r="X920" s="40"/>
      <c r="Y920" s="40"/>
      <c r="Z920" s="40"/>
      <c r="AA920" s="40"/>
      <c r="AB920" s="40"/>
      <c r="AC920" s="40"/>
      <c r="AD920" s="40"/>
      <c r="AE920" s="40"/>
      <c r="AT920" s="19" t="s">
        <v>152</v>
      </c>
      <c r="AU920" s="19" t="s">
        <v>84</v>
      </c>
    </row>
    <row r="921" s="2" customFormat="1" ht="21.75" customHeight="1">
      <c r="A921" s="40"/>
      <c r="B921" s="41"/>
      <c r="C921" s="206" t="s">
        <v>1346</v>
      </c>
      <c r="D921" s="206" t="s">
        <v>145</v>
      </c>
      <c r="E921" s="207" t="s">
        <v>1347</v>
      </c>
      <c r="F921" s="208" t="s">
        <v>1348</v>
      </c>
      <c r="G921" s="209" t="s">
        <v>280</v>
      </c>
      <c r="H921" s="210">
        <v>187.40000000000001</v>
      </c>
      <c r="I921" s="211"/>
      <c r="J921" s="212">
        <f>ROUND(I921*H921,2)</f>
        <v>0</v>
      </c>
      <c r="K921" s="208" t="s">
        <v>167</v>
      </c>
      <c r="L921" s="46"/>
      <c r="M921" s="213" t="s">
        <v>19</v>
      </c>
      <c r="N921" s="214" t="s">
        <v>45</v>
      </c>
      <c r="O921" s="86"/>
      <c r="P921" s="215">
        <f>O921*H921</f>
        <v>0</v>
      </c>
      <c r="Q921" s="215">
        <v>0.0016199999999999999</v>
      </c>
      <c r="R921" s="215">
        <f>Q921*H921</f>
        <v>0.30358799999999997</v>
      </c>
      <c r="S921" s="215">
        <v>0</v>
      </c>
      <c r="T921" s="216">
        <f>S921*H921</f>
        <v>0</v>
      </c>
      <c r="U921" s="40"/>
      <c r="V921" s="40"/>
      <c r="W921" s="40"/>
      <c r="X921" s="40"/>
      <c r="Y921" s="40"/>
      <c r="Z921" s="40"/>
      <c r="AA921" s="40"/>
      <c r="AB921" s="40"/>
      <c r="AC921" s="40"/>
      <c r="AD921" s="40"/>
      <c r="AE921" s="40"/>
      <c r="AR921" s="217" t="s">
        <v>237</v>
      </c>
      <c r="AT921" s="217" t="s">
        <v>145</v>
      </c>
      <c r="AU921" s="217" t="s">
        <v>84</v>
      </c>
      <c r="AY921" s="19" t="s">
        <v>143</v>
      </c>
      <c r="BE921" s="218">
        <f>IF(N921="základní",J921,0)</f>
        <v>0</v>
      </c>
      <c r="BF921" s="218">
        <f>IF(N921="snížená",J921,0)</f>
        <v>0</v>
      </c>
      <c r="BG921" s="218">
        <f>IF(N921="zákl. přenesená",J921,0)</f>
        <v>0</v>
      </c>
      <c r="BH921" s="218">
        <f>IF(N921="sníž. přenesená",J921,0)</f>
        <v>0</v>
      </c>
      <c r="BI921" s="218">
        <f>IF(N921="nulová",J921,0)</f>
        <v>0</v>
      </c>
      <c r="BJ921" s="19" t="s">
        <v>82</v>
      </c>
      <c r="BK921" s="218">
        <f>ROUND(I921*H921,2)</f>
        <v>0</v>
      </c>
      <c r="BL921" s="19" t="s">
        <v>237</v>
      </c>
      <c r="BM921" s="217" t="s">
        <v>1349</v>
      </c>
    </row>
    <row r="922" s="2" customFormat="1">
      <c r="A922" s="40"/>
      <c r="B922" s="41"/>
      <c r="C922" s="42"/>
      <c r="D922" s="219" t="s">
        <v>152</v>
      </c>
      <c r="E922" s="42"/>
      <c r="F922" s="220" t="s">
        <v>1350</v>
      </c>
      <c r="G922" s="42"/>
      <c r="H922" s="42"/>
      <c r="I922" s="221"/>
      <c r="J922" s="42"/>
      <c r="K922" s="42"/>
      <c r="L922" s="46"/>
      <c r="M922" s="222"/>
      <c r="N922" s="223"/>
      <c r="O922" s="86"/>
      <c r="P922" s="86"/>
      <c r="Q922" s="86"/>
      <c r="R922" s="86"/>
      <c r="S922" s="86"/>
      <c r="T922" s="87"/>
      <c r="U922" s="40"/>
      <c r="V922" s="40"/>
      <c r="W922" s="40"/>
      <c r="X922" s="40"/>
      <c r="Y922" s="40"/>
      <c r="Z922" s="40"/>
      <c r="AA922" s="40"/>
      <c r="AB922" s="40"/>
      <c r="AC922" s="40"/>
      <c r="AD922" s="40"/>
      <c r="AE922" s="40"/>
      <c r="AT922" s="19" t="s">
        <v>152</v>
      </c>
      <c r="AU922" s="19" t="s">
        <v>84</v>
      </c>
    </row>
    <row r="923" s="2" customFormat="1" ht="24.15" customHeight="1">
      <c r="A923" s="40"/>
      <c r="B923" s="41"/>
      <c r="C923" s="206" t="s">
        <v>1351</v>
      </c>
      <c r="D923" s="206" t="s">
        <v>145</v>
      </c>
      <c r="E923" s="207" t="s">
        <v>1352</v>
      </c>
      <c r="F923" s="208" t="s">
        <v>1353</v>
      </c>
      <c r="G923" s="209" t="s">
        <v>655</v>
      </c>
      <c r="H923" s="278"/>
      <c r="I923" s="211"/>
      <c r="J923" s="212">
        <f>ROUND(I923*H923,2)</f>
        <v>0</v>
      </c>
      <c r="K923" s="208" t="s">
        <v>167</v>
      </c>
      <c r="L923" s="46"/>
      <c r="M923" s="213" t="s">
        <v>19</v>
      </c>
      <c r="N923" s="214" t="s">
        <v>45</v>
      </c>
      <c r="O923" s="86"/>
      <c r="P923" s="215">
        <f>O923*H923</f>
        <v>0</v>
      </c>
      <c r="Q923" s="215">
        <v>0</v>
      </c>
      <c r="R923" s="215">
        <f>Q923*H923</f>
        <v>0</v>
      </c>
      <c r="S923" s="215">
        <v>0</v>
      </c>
      <c r="T923" s="216">
        <f>S923*H923</f>
        <v>0</v>
      </c>
      <c r="U923" s="40"/>
      <c r="V923" s="40"/>
      <c r="W923" s="40"/>
      <c r="X923" s="40"/>
      <c r="Y923" s="40"/>
      <c r="Z923" s="40"/>
      <c r="AA923" s="40"/>
      <c r="AB923" s="40"/>
      <c r="AC923" s="40"/>
      <c r="AD923" s="40"/>
      <c r="AE923" s="40"/>
      <c r="AR923" s="217" t="s">
        <v>237</v>
      </c>
      <c r="AT923" s="217" t="s">
        <v>145</v>
      </c>
      <c r="AU923" s="217" t="s">
        <v>84</v>
      </c>
      <c r="AY923" s="19" t="s">
        <v>143</v>
      </c>
      <c r="BE923" s="218">
        <f>IF(N923="základní",J923,0)</f>
        <v>0</v>
      </c>
      <c r="BF923" s="218">
        <f>IF(N923="snížená",J923,0)</f>
        <v>0</v>
      </c>
      <c r="BG923" s="218">
        <f>IF(N923="zákl. přenesená",J923,0)</f>
        <v>0</v>
      </c>
      <c r="BH923" s="218">
        <f>IF(N923="sníž. přenesená",J923,0)</f>
        <v>0</v>
      </c>
      <c r="BI923" s="218">
        <f>IF(N923="nulová",J923,0)</f>
        <v>0</v>
      </c>
      <c r="BJ923" s="19" t="s">
        <v>82</v>
      </c>
      <c r="BK923" s="218">
        <f>ROUND(I923*H923,2)</f>
        <v>0</v>
      </c>
      <c r="BL923" s="19" t="s">
        <v>237</v>
      </c>
      <c r="BM923" s="217" t="s">
        <v>1354</v>
      </c>
    </row>
    <row r="924" s="2" customFormat="1">
      <c r="A924" s="40"/>
      <c r="B924" s="41"/>
      <c r="C924" s="42"/>
      <c r="D924" s="219" t="s">
        <v>152</v>
      </c>
      <c r="E924" s="42"/>
      <c r="F924" s="220" t="s">
        <v>1355</v>
      </c>
      <c r="G924" s="42"/>
      <c r="H924" s="42"/>
      <c r="I924" s="221"/>
      <c r="J924" s="42"/>
      <c r="K924" s="42"/>
      <c r="L924" s="46"/>
      <c r="M924" s="222"/>
      <c r="N924" s="223"/>
      <c r="O924" s="86"/>
      <c r="P924" s="86"/>
      <c r="Q924" s="86"/>
      <c r="R924" s="86"/>
      <c r="S924" s="86"/>
      <c r="T924" s="87"/>
      <c r="U924" s="40"/>
      <c r="V924" s="40"/>
      <c r="W924" s="40"/>
      <c r="X924" s="40"/>
      <c r="Y924" s="40"/>
      <c r="Z924" s="40"/>
      <c r="AA924" s="40"/>
      <c r="AB924" s="40"/>
      <c r="AC924" s="40"/>
      <c r="AD924" s="40"/>
      <c r="AE924" s="40"/>
      <c r="AT924" s="19" t="s">
        <v>152</v>
      </c>
      <c r="AU924" s="19" t="s">
        <v>84</v>
      </c>
    </row>
    <row r="925" s="12" customFormat="1" ht="22.8" customHeight="1">
      <c r="A925" s="12"/>
      <c r="B925" s="190"/>
      <c r="C925" s="191"/>
      <c r="D925" s="192" t="s">
        <v>73</v>
      </c>
      <c r="E925" s="204" t="s">
        <v>1356</v>
      </c>
      <c r="F925" s="204" t="s">
        <v>1357</v>
      </c>
      <c r="G925" s="191"/>
      <c r="H925" s="191"/>
      <c r="I925" s="194"/>
      <c r="J925" s="205">
        <f>BK925</f>
        <v>0</v>
      </c>
      <c r="K925" s="191"/>
      <c r="L925" s="196"/>
      <c r="M925" s="197"/>
      <c r="N925" s="198"/>
      <c r="O925" s="198"/>
      <c r="P925" s="199">
        <f>SUM(P926:P936)</f>
        <v>0</v>
      </c>
      <c r="Q925" s="198"/>
      <c r="R925" s="199">
        <f>SUM(R926:R936)</f>
        <v>0.048305399999999991</v>
      </c>
      <c r="S925" s="198"/>
      <c r="T925" s="200">
        <f>SUM(T926:T936)</f>
        <v>13.695836</v>
      </c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R925" s="201" t="s">
        <v>84</v>
      </c>
      <c r="AT925" s="202" t="s">
        <v>73</v>
      </c>
      <c r="AU925" s="202" t="s">
        <v>82</v>
      </c>
      <c r="AY925" s="201" t="s">
        <v>143</v>
      </c>
      <c r="BK925" s="203">
        <f>SUM(BK926:BK936)</f>
        <v>0</v>
      </c>
    </row>
    <row r="926" s="2" customFormat="1" ht="21.75" customHeight="1">
      <c r="A926" s="40"/>
      <c r="B926" s="41"/>
      <c r="C926" s="206" t="s">
        <v>1358</v>
      </c>
      <c r="D926" s="206" t="s">
        <v>145</v>
      </c>
      <c r="E926" s="207" t="s">
        <v>1359</v>
      </c>
      <c r="F926" s="208" t="s">
        <v>1360</v>
      </c>
      <c r="G926" s="209" t="s">
        <v>217</v>
      </c>
      <c r="H926" s="210">
        <v>142.16</v>
      </c>
      <c r="I926" s="211"/>
      <c r="J926" s="212">
        <f>ROUND(I926*H926,2)</f>
        <v>0</v>
      </c>
      <c r="K926" s="208" t="s">
        <v>167</v>
      </c>
      <c r="L926" s="46"/>
      <c r="M926" s="213" t="s">
        <v>19</v>
      </c>
      <c r="N926" s="214" t="s">
        <v>45</v>
      </c>
      <c r="O926" s="86"/>
      <c r="P926" s="215">
        <f>O926*H926</f>
        <v>0</v>
      </c>
      <c r="Q926" s="215">
        <v>0</v>
      </c>
      <c r="R926" s="215">
        <f>Q926*H926</f>
        <v>0</v>
      </c>
      <c r="S926" s="215">
        <v>0</v>
      </c>
      <c r="T926" s="216">
        <f>S926*H926</f>
        <v>0</v>
      </c>
      <c r="U926" s="40"/>
      <c r="V926" s="40"/>
      <c r="W926" s="40"/>
      <c r="X926" s="40"/>
      <c r="Y926" s="40"/>
      <c r="Z926" s="40"/>
      <c r="AA926" s="40"/>
      <c r="AB926" s="40"/>
      <c r="AC926" s="40"/>
      <c r="AD926" s="40"/>
      <c r="AE926" s="40"/>
      <c r="AR926" s="217" t="s">
        <v>237</v>
      </c>
      <c r="AT926" s="217" t="s">
        <v>145</v>
      </c>
      <c r="AU926" s="217" t="s">
        <v>84</v>
      </c>
      <c r="AY926" s="19" t="s">
        <v>143</v>
      </c>
      <c r="BE926" s="218">
        <f>IF(N926="základní",J926,0)</f>
        <v>0</v>
      </c>
      <c r="BF926" s="218">
        <f>IF(N926="snížená",J926,0)</f>
        <v>0</v>
      </c>
      <c r="BG926" s="218">
        <f>IF(N926="zákl. přenesená",J926,0)</f>
        <v>0</v>
      </c>
      <c r="BH926" s="218">
        <f>IF(N926="sníž. přenesená",J926,0)</f>
        <v>0</v>
      </c>
      <c r="BI926" s="218">
        <f>IF(N926="nulová",J926,0)</f>
        <v>0</v>
      </c>
      <c r="BJ926" s="19" t="s">
        <v>82</v>
      </c>
      <c r="BK926" s="218">
        <f>ROUND(I926*H926,2)</f>
        <v>0</v>
      </c>
      <c r="BL926" s="19" t="s">
        <v>237</v>
      </c>
      <c r="BM926" s="217" t="s">
        <v>1361</v>
      </c>
    </row>
    <row r="927" s="2" customFormat="1">
      <c r="A927" s="40"/>
      <c r="B927" s="41"/>
      <c r="C927" s="42"/>
      <c r="D927" s="219" t="s">
        <v>152</v>
      </c>
      <c r="E927" s="42"/>
      <c r="F927" s="220" t="s">
        <v>1362</v>
      </c>
      <c r="G927" s="42"/>
      <c r="H927" s="42"/>
      <c r="I927" s="221"/>
      <c r="J927" s="42"/>
      <c r="K927" s="42"/>
      <c r="L927" s="46"/>
      <c r="M927" s="222"/>
      <c r="N927" s="223"/>
      <c r="O927" s="86"/>
      <c r="P927" s="86"/>
      <c r="Q927" s="86"/>
      <c r="R927" s="86"/>
      <c r="S927" s="86"/>
      <c r="T927" s="87"/>
      <c r="U927" s="40"/>
      <c r="V927" s="40"/>
      <c r="W927" s="40"/>
      <c r="X927" s="40"/>
      <c r="Y927" s="40"/>
      <c r="Z927" s="40"/>
      <c r="AA927" s="40"/>
      <c r="AB927" s="40"/>
      <c r="AC927" s="40"/>
      <c r="AD927" s="40"/>
      <c r="AE927" s="40"/>
      <c r="AT927" s="19" t="s">
        <v>152</v>
      </c>
      <c r="AU927" s="19" t="s">
        <v>84</v>
      </c>
    </row>
    <row r="928" s="2" customFormat="1" ht="16.5" customHeight="1">
      <c r="A928" s="40"/>
      <c r="B928" s="41"/>
      <c r="C928" s="206" t="s">
        <v>1363</v>
      </c>
      <c r="D928" s="206" t="s">
        <v>145</v>
      </c>
      <c r="E928" s="207" t="s">
        <v>1364</v>
      </c>
      <c r="F928" s="208" t="s">
        <v>1365</v>
      </c>
      <c r="G928" s="209" t="s">
        <v>217</v>
      </c>
      <c r="H928" s="210">
        <v>167.80000000000001</v>
      </c>
      <c r="I928" s="211"/>
      <c r="J928" s="212">
        <f>ROUND(I928*H928,2)</f>
        <v>0</v>
      </c>
      <c r="K928" s="208" t="s">
        <v>167</v>
      </c>
      <c r="L928" s="46"/>
      <c r="M928" s="213" t="s">
        <v>19</v>
      </c>
      <c r="N928" s="214" t="s">
        <v>45</v>
      </c>
      <c r="O928" s="86"/>
      <c r="P928" s="215">
        <f>O928*H928</f>
        <v>0</v>
      </c>
      <c r="Q928" s="215">
        <v>0</v>
      </c>
      <c r="R928" s="215">
        <f>Q928*H928</f>
        <v>0</v>
      </c>
      <c r="S928" s="215">
        <v>0.081619999999999998</v>
      </c>
      <c r="T928" s="216">
        <f>S928*H928</f>
        <v>13.695836</v>
      </c>
      <c r="U928" s="40"/>
      <c r="V928" s="40"/>
      <c r="W928" s="40"/>
      <c r="X928" s="40"/>
      <c r="Y928" s="40"/>
      <c r="Z928" s="40"/>
      <c r="AA928" s="40"/>
      <c r="AB928" s="40"/>
      <c r="AC928" s="40"/>
      <c r="AD928" s="40"/>
      <c r="AE928" s="40"/>
      <c r="AR928" s="217" t="s">
        <v>237</v>
      </c>
      <c r="AT928" s="217" t="s">
        <v>145</v>
      </c>
      <c r="AU928" s="217" t="s">
        <v>84</v>
      </c>
      <c r="AY928" s="19" t="s">
        <v>143</v>
      </c>
      <c r="BE928" s="218">
        <f>IF(N928="základní",J928,0)</f>
        <v>0</v>
      </c>
      <c r="BF928" s="218">
        <f>IF(N928="snížená",J928,0)</f>
        <v>0</v>
      </c>
      <c r="BG928" s="218">
        <f>IF(N928="zákl. přenesená",J928,0)</f>
        <v>0</v>
      </c>
      <c r="BH928" s="218">
        <f>IF(N928="sníž. přenesená",J928,0)</f>
        <v>0</v>
      </c>
      <c r="BI928" s="218">
        <f>IF(N928="nulová",J928,0)</f>
        <v>0</v>
      </c>
      <c r="BJ928" s="19" t="s">
        <v>82</v>
      </c>
      <c r="BK928" s="218">
        <f>ROUND(I928*H928,2)</f>
        <v>0</v>
      </c>
      <c r="BL928" s="19" t="s">
        <v>237</v>
      </c>
      <c r="BM928" s="217" t="s">
        <v>1366</v>
      </c>
    </row>
    <row r="929" s="2" customFormat="1">
      <c r="A929" s="40"/>
      <c r="B929" s="41"/>
      <c r="C929" s="42"/>
      <c r="D929" s="219" t="s">
        <v>152</v>
      </c>
      <c r="E929" s="42"/>
      <c r="F929" s="220" t="s">
        <v>1367</v>
      </c>
      <c r="G929" s="42"/>
      <c r="H929" s="42"/>
      <c r="I929" s="221"/>
      <c r="J929" s="42"/>
      <c r="K929" s="42"/>
      <c r="L929" s="46"/>
      <c r="M929" s="222"/>
      <c r="N929" s="223"/>
      <c r="O929" s="86"/>
      <c r="P929" s="86"/>
      <c r="Q929" s="86"/>
      <c r="R929" s="86"/>
      <c r="S929" s="86"/>
      <c r="T929" s="87"/>
      <c r="U929" s="40"/>
      <c r="V929" s="40"/>
      <c r="W929" s="40"/>
      <c r="X929" s="40"/>
      <c r="Y929" s="40"/>
      <c r="Z929" s="40"/>
      <c r="AA929" s="40"/>
      <c r="AB929" s="40"/>
      <c r="AC929" s="40"/>
      <c r="AD929" s="40"/>
      <c r="AE929" s="40"/>
      <c r="AT929" s="19" t="s">
        <v>152</v>
      </c>
      <c r="AU929" s="19" t="s">
        <v>84</v>
      </c>
    </row>
    <row r="930" s="2" customFormat="1" ht="24.15" customHeight="1">
      <c r="A930" s="40"/>
      <c r="B930" s="41"/>
      <c r="C930" s="206" t="s">
        <v>1368</v>
      </c>
      <c r="D930" s="206" t="s">
        <v>145</v>
      </c>
      <c r="E930" s="207" t="s">
        <v>1369</v>
      </c>
      <c r="F930" s="208" t="s">
        <v>1370</v>
      </c>
      <c r="G930" s="209" t="s">
        <v>217</v>
      </c>
      <c r="H930" s="210">
        <v>337.80000000000001</v>
      </c>
      <c r="I930" s="211"/>
      <c r="J930" s="212">
        <f>ROUND(I930*H930,2)</f>
        <v>0</v>
      </c>
      <c r="K930" s="208" t="s">
        <v>167</v>
      </c>
      <c r="L930" s="46"/>
      <c r="M930" s="213" t="s">
        <v>19</v>
      </c>
      <c r="N930" s="214" t="s">
        <v>45</v>
      </c>
      <c r="O930" s="86"/>
      <c r="P930" s="215">
        <f>O930*H930</f>
        <v>0</v>
      </c>
      <c r="Q930" s="215">
        <v>0</v>
      </c>
      <c r="R930" s="215">
        <f>Q930*H930</f>
        <v>0</v>
      </c>
      <c r="S930" s="215">
        <v>0</v>
      </c>
      <c r="T930" s="216">
        <f>S930*H930</f>
        <v>0</v>
      </c>
      <c r="U930" s="40"/>
      <c r="V930" s="40"/>
      <c r="W930" s="40"/>
      <c r="X930" s="40"/>
      <c r="Y930" s="40"/>
      <c r="Z930" s="40"/>
      <c r="AA930" s="40"/>
      <c r="AB930" s="40"/>
      <c r="AC930" s="40"/>
      <c r="AD930" s="40"/>
      <c r="AE930" s="40"/>
      <c r="AR930" s="217" t="s">
        <v>237</v>
      </c>
      <c r="AT930" s="217" t="s">
        <v>145</v>
      </c>
      <c r="AU930" s="217" t="s">
        <v>84</v>
      </c>
      <c r="AY930" s="19" t="s">
        <v>143</v>
      </c>
      <c r="BE930" s="218">
        <f>IF(N930="základní",J930,0)</f>
        <v>0</v>
      </c>
      <c r="BF930" s="218">
        <f>IF(N930="snížená",J930,0)</f>
        <v>0</v>
      </c>
      <c r="BG930" s="218">
        <f>IF(N930="zákl. přenesená",J930,0)</f>
        <v>0</v>
      </c>
      <c r="BH930" s="218">
        <f>IF(N930="sníž. přenesená",J930,0)</f>
        <v>0</v>
      </c>
      <c r="BI930" s="218">
        <f>IF(N930="nulová",J930,0)</f>
        <v>0</v>
      </c>
      <c r="BJ930" s="19" t="s">
        <v>82</v>
      </c>
      <c r="BK930" s="218">
        <f>ROUND(I930*H930,2)</f>
        <v>0</v>
      </c>
      <c r="BL930" s="19" t="s">
        <v>237</v>
      </c>
      <c r="BM930" s="217" t="s">
        <v>1371</v>
      </c>
    </row>
    <row r="931" s="2" customFormat="1">
      <c r="A931" s="40"/>
      <c r="B931" s="41"/>
      <c r="C931" s="42"/>
      <c r="D931" s="219" t="s">
        <v>152</v>
      </c>
      <c r="E931" s="42"/>
      <c r="F931" s="220" t="s">
        <v>1372</v>
      </c>
      <c r="G931" s="42"/>
      <c r="H931" s="42"/>
      <c r="I931" s="221"/>
      <c r="J931" s="42"/>
      <c r="K931" s="42"/>
      <c r="L931" s="46"/>
      <c r="M931" s="222"/>
      <c r="N931" s="223"/>
      <c r="O931" s="86"/>
      <c r="P931" s="86"/>
      <c r="Q931" s="86"/>
      <c r="R931" s="86"/>
      <c r="S931" s="86"/>
      <c r="T931" s="87"/>
      <c r="U931" s="40"/>
      <c r="V931" s="40"/>
      <c r="W931" s="40"/>
      <c r="X931" s="40"/>
      <c r="Y931" s="40"/>
      <c r="Z931" s="40"/>
      <c r="AA931" s="40"/>
      <c r="AB931" s="40"/>
      <c r="AC931" s="40"/>
      <c r="AD931" s="40"/>
      <c r="AE931" s="40"/>
      <c r="AT931" s="19" t="s">
        <v>152</v>
      </c>
      <c r="AU931" s="19" t="s">
        <v>84</v>
      </c>
    </row>
    <row r="932" s="2" customFormat="1" ht="16.5" customHeight="1">
      <c r="A932" s="40"/>
      <c r="B932" s="41"/>
      <c r="C932" s="257" t="s">
        <v>1373</v>
      </c>
      <c r="D932" s="257" t="s">
        <v>203</v>
      </c>
      <c r="E932" s="258" t="s">
        <v>1374</v>
      </c>
      <c r="F932" s="259" t="s">
        <v>1375</v>
      </c>
      <c r="G932" s="260" t="s">
        <v>217</v>
      </c>
      <c r="H932" s="261">
        <v>371.57999999999998</v>
      </c>
      <c r="I932" s="262"/>
      <c r="J932" s="263">
        <f>ROUND(I932*H932,2)</f>
        <v>0</v>
      </c>
      <c r="K932" s="259" t="s">
        <v>167</v>
      </c>
      <c r="L932" s="264"/>
      <c r="M932" s="265" t="s">
        <v>19</v>
      </c>
      <c r="N932" s="266" t="s">
        <v>45</v>
      </c>
      <c r="O932" s="86"/>
      <c r="P932" s="215">
        <f>O932*H932</f>
        <v>0</v>
      </c>
      <c r="Q932" s="215">
        <v>0.00012999999999999999</v>
      </c>
      <c r="R932" s="215">
        <f>Q932*H932</f>
        <v>0.048305399999999991</v>
      </c>
      <c r="S932" s="215">
        <v>0</v>
      </c>
      <c r="T932" s="216">
        <f>S932*H932</f>
        <v>0</v>
      </c>
      <c r="U932" s="40"/>
      <c r="V932" s="40"/>
      <c r="W932" s="40"/>
      <c r="X932" s="40"/>
      <c r="Y932" s="40"/>
      <c r="Z932" s="40"/>
      <c r="AA932" s="40"/>
      <c r="AB932" s="40"/>
      <c r="AC932" s="40"/>
      <c r="AD932" s="40"/>
      <c r="AE932" s="40"/>
      <c r="AR932" s="217" t="s">
        <v>356</v>
      </c>
      <c r="AT932" s="217" t="s">
        <v>203</v>
      </c>
      <c r="AU932" s="217" t="s">
        <v>84</v>
      </c>
      <c r="AY932" s="19" t="s">
        <v>143</v>
      </c>
      <c r="BE932" s="218">
        <f>IF(N932="základní",J932,0)</f>
        <v>0</v>
      </c>
      <c r="BF932" s="218">
        <f>IF(N932="snížená",J932,0)</f>
        <v>0</v>
      </c>
      <c r="BG932" s="218">
        <f>IF(N932="zákl. přenesená",J932,0)</f>
        <v>0</v>
      </c>
      <c r="BH932" s="218">
        <f>IF(N932="sníž. přenesená",J932,0)</f>
        <v>0</v>
      </c>
      <c r="BI932" s="218">
        <f>IF(N932="nulová",J932,0)</f>
        <v>0</v>
      </c>
      <c r="BJ932" s="19" t="s">
        <v>82</v>
      </c>
      <c r="BK932" s="218">
        <f>ROUND(I932*H932,2)</f>
        <v>0</v>
      </c>
      <c r="BL932" s="19" t="s">
        <v>237</v>
      </c>
      <c r="BM932" s="217" t="s">
        <v>1376</v>
      </c>
    </row>
    <row r="933" s="13" customFormat="1">
      <c r="A933" s="13"/>
      <c r="B933" s="224"/>
      <c r="C933" s="225"/>
      <c r="D933" s="226" t="s">
        <v>154</v>
      </c>
      <c r="E933" s="227" t="s">
        <v>19</v>
      </c>
      <c r="F933" s="228" t="s">
        <v>1377</v>
      </c>
      <c r="G933" s="225"/>
      <c r="H933" s="229">
        <v>371.57999999999998</v>
      </c>
      <c r="I933" s="230"/>
      <c r="J933" s="225"/>
      <c r="K933" s="225"/>
      <c r="L933" s="231"/>
      <c r="M933" s="232"/>
      <c r="N933" s="233"/>
      <c r="O933" s="233"/>
      <c r="P933" s="233"/>
      <c r="Q933" s="233"/>
      <c r="R933" s="233"/>
      <c r="S933" s="233"/>
      <c r="T933" s="234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35" t="s">
        <v>154</v>
      </c>
      <c r="AU933" s="235" t="s">
        <v>84</v>
      </c>
      <c r="AV933" s="13" t="s">
        <v>84</v>
      </c>
      <c r="AW933" s="13" t="s">
        <v>33</v>
      </c>
      <c r="AX933" s="13" t="s">
        <v>74</v>
      </c>
      <c r="AY933" s="235" t="s">
        <v>143</v>
      </c>
    </row>
    <row r="934" s="14" customFormat="1">
      <c r="A934" s="14"/>
      <c r="B934" s="236"/>
      <c r="C934" s="237"/>
      <c r="D934" s="226" t="s">
        <v>154</v>
      </c>
      <c r="E934" s="238" t="s">
        <v>19</v>
      </c>
      <c r="F934" s="239" t="s">
        <v>156</v>
      </c>
      <c r="G934" s="237"/>
      <c r="H934" s="240">
        <v>371.57999999999998</v>
      </c>
      <c r="I934" s="241"/>
      <c r="J934" s="237"/>
      <c r="K934" s="237"/>
      <c r="L934" s="242"/>
      <c r="M934" s="243"/>
      <c r="N934" s="244"/>
      <c r="O934" s="244"/>
      <c r="P934" s="244"/>
      <c r="Q934" s="244"/>
      <c r="R934" s="244"/>
      <c r="S934" s="244"/>
      <c r="T934" s="245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46" t="s">
        <v>154</v>
      </c>
      <c r="AU934" s="246" t="s">
        <v>84</v>
      </c>
      <c r="AV934" s="14" t="s">
        <v>150</v>
      </c>
      <c r="AW934" s="14" t="s">
        <v>33</v>
      </c>
      <c r="AX934" s="14" t="s">
        <v>82</v>
      </c>
      <c r="AY934" s="246" t="s">
        <v>143</v>
      </c>
    </row>
    <row r="935" s="2" customFormat="1" ht="24.15" customHeight="1">
      <c r="A935" s="40"/>
      <c r="B935" s="41"/>
      <c r="C935" s="206" t="s">
        <v>1378</v>
      </c>
      <c r="D935" s="206" t="s">
        <v>145</v>
      </c>
      <c r="E935" s="207" t="s">
        <v>1379</v>
      </c>
      <c r="F935" s="208" t="s">
        <v>1380</v>
      </c>
      <c r="G935" s="209" t="s">
        <v>655</v>
      </c>
      <c r="H935" s="278"/>
      <c r="I935" s="211"/>
      <c r="J935" s="212">
        <f>ROUND(I935*H935,2)</f>
        <v>0</v>
      </c>
      <c r="K935" s="208" t="s">
        <v>167</v>
      </c>
      <c r="L935" s="46"/>
      <c r="M935" s="213" t="s">
        <v>19</v>
      </c>
      <c r="N935" s="214" t="s">
        <v>45</v>
      </c>
      <c r="O935" s="86"/>
      <c r="P935" s="215">
        <f>O935*H935</f>
        <v>0</v>
      </c>
      <c r="Q935" s="215">
        <v>0</v>
      </c>
      <c r="R935" s="215">
        <f>Q935*H935</f>
        <v>0</v>
      </c>
      <c r="S935" s="215">
        <v>0</v>
      </c>
      <c r="T935" s="216">
        <f>S935*H935</f>
        <v>0</v>
      </c>
      <c r="U935" s="40"/>
      <c r="V935" s="40"/>
      <c r="W935" s="40"/>
      <c r="X935" s="40"/>
      <c r="Y935" s="40"/>
      <c r="Z935" s="40"/>
      <c r="AA935" s="40"/>
      <c r="AB935" s="40"/>
      <c r="AC935" s="40"/>
      <c r="AD935" s="40"/>
      <c r="AE935" s="40"/>
      <c r="AR935" s="217" t="s">
        <v>237</v>
      </c>
      <c r="AT935" s="217" t="s">
        <v>145</v>
      </c>
      <c r="AU935" s="217" t="s">
        <v>84</v>
      </c>
      <c r="AY935" s="19" t="s">
        <v>143</v>
      </c>
      <c r="BE935" s="218">
        <f>IF(N935="základní",J935,0)</f>
        <v>0</v>
      </c>
      <c r="BF935" s="218">
        <f>IF(N935="snížená",J935,0)</f>
        <v>0</v>
      </c>
      <c r="BG935" s="218">
        <f>IF(N935="zákl. přenesená",J935,0)</f>
        <v>0</v>
      </c>
      <c r="BH935" s="218">
        <f>IF(N935="sníž. přenesená",J935,0)</f>
        <v>0</v>
      </c>
      <c r="BI935" s="218">
        <f>IF(N935="nulová",J935,0)</f>
        <v>0</v>
      </c>
      <c r="BJ935" s="19" t="s">
        <v>82</v>
      </c>
      <c r="BK935" s="218">
        <f>ROUND(I935*H935,2)</f>
        <v>0</v>
      </c>
      <c r="BL935" s="19" t="s">
        <v>237</v>
      </c>
      <c r="BM935" s="217" t="s">
        <v>1381</v>
      </c>
    </row>
    <row r="936" s="2" customFormat="1">
      <c r="A936" s="40"/>
      <c r="B936" s="41"/>
      <c r="C936" s="42"/>
      <c r="D936" s="219" t="s">
        <v>152</v>
      </c>
      <c r="E936" s="42"/>
      <c r="F936" s="220" t="s">
        <v>1382</v>
      </c>
      <c r="G936" s="42"/>
      <c r="H936" s="42"/>
      <c r="I936" s="221"/>
      <c r="J936" s="42"/>
      <c r="K936" s="42"/>
      <c r="L936" s="46"/>
      <c r="M936" s="222"/>
      <c r="N936" s="223"/>
      <c r="O936" s="86"/>
      <c r="P936" s="86"/>
      <c r="Q936" s="86"/>
      <c r="R936" s="86"/>
      <c r="S936" s="86"/>
      <c r="T936" s="87"/>
      <c r="U936" s="40"/>
      <c r="V936" s="40"/>
      <c r="W936" s="40"/>
      <c r="X936" s="40"/>
      <c r="Y936" s="40"/>
      <c r="Z936" s="40"/>
      <c r="AA936" s="40"/>
      <c r="AB936" s="40"/>
      <c r="AC936" s="40"/>
      <c r="AD936" s="40"/>
      <c r="AE936" s="40"/>
      <c r="AT936" s="19" t="s">
        <v>152</v>
      </c>
      <c r="AU936" s="19" t="s">
        <v>84</v>
      </c>
    </row>
    <row r="937" s="12" customFormat="1" ht="22.8" customHeight="1">
      <c r="A937" s="12"/>
      <c r="B937" s="190"/>
      <c r="C937" s="191"/>
      <c r="D937" s="192" t="s">
        <v>73</v>
      </c>
      <c r="E937" s="204" t="s">
        <v>1383</v>
      </c>
      <c r="F937" s="204" t="s">
        <v>1384</v>
      </c>
      <c r="G937" s="191"/>
      <c r="H937" s="191"/>
      <c r="I937" s="194"/>
      <c r="J937" s="205">
        <f>BK937</f>
        <v>0</v>
      </c>
      <c r="K937" s="191"/>
      <c r="L937" s="196"/>
      <c r="M937" s="197"/>
      <c r="N937" s="198"/>
      <c r="O937" s="198"/>
      <c r="P937" s="199">
        <f>SUM(P938:P1018)</f>
        <v>0</v>
      </c>
      <c r="Q937" s="198"/>
      <c r="R937" s="199">
        <f>SUM(R938:R1018)</f>
        <v>4.6131199999999994</v>
      </c>
      <c r="S937" s="198"/>
      <c r="T937" s="200">
        <f>SUM(T938:T1018)</f>
        <v>0.95910000000000006</v>
      </c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R937" s="201" t="s">
        <v>84</v>
      </c>
      <c r="AT937" s="202" t="s">
        <v>73</v>
      </c>
      <c r="AU937" s="202" t="s">
        <v>82</v>
      </c>
      <c r="AY937" s="201" t="s">
        <v>143</v>
      </c>
      <c r="BK937" s="203">
        <f>SUM(BK938:BK1018)</f>
        <v>0</v>
      </c>
    </row>
    <row r="938" s="2" customFormat="1" ht="16.5" customHeight="1">
      <c r="A938" s="40"/>
      <c r="B938" s="41"/>
      <c r="C938" s="206" t="s">
        <v>1385</v>
      </c>
      <c r="D938" s="206" t="s">
        <v>145</v>
      </c>
      <c r="E938" s="207" t="s">
        <v>1386</v>
      </c>
      <c r="F938" s="208" t="s">
        <v>1387</v>
      </c>
      <c r="G938" s="209" t="s">
        <v>217</v>
      </c>
      <c r="H938" s="210">
        <v>11.952</v>
      </c>
      <c r="I938" s="211"/>
      <c r="J938" s="212">
        <f>ROUND(I938*H938,2)</f>
        <v>0</v>
      </c>
      <c r="K938" s="208" t="s">
        <v>19</v>
      </c>
      <c r="L938" s="46"/>
      <c r="M938" s="213" t="s">
        <v>19</v>
      </c>
      <c r="N938" s="214" t="s">
        <v>45</v>
      </c>
      <c r="O938" s="86"/>
      <c r="P938" s="215">
        <f>O938*H938</f>
        <v>0</v>
      </c>
      <c r="Q938" s="215">
        <v>0</v>
      </c>
      <c r="R938" s="215">
        <f>Q938*H938</f>
        <v>0</v>
      </c>
      <c r="S938" s="215">
        <v>0</v>
      </c>
      <c r="T938" s="216">
        <f>S938*H938</f>
        <v>0</v>
      </c>
      <c r="U938" s="40"/>
      <c r="V938" s="40"/>
      <c r="W938" s="40"/>
      <c r="X938" s="40"/>
      <c r="Y938" s="40"/>
      <c r="Z938" s="40"/>
      <c r="AA938" s="40"/>
      <c r="AB938" s="40"/>
      <c r="AC938" s="40"/>
      <c r="AD938" s="40"/>
      <c r="AE938" s="40"/>
      <c r="AR938" s="217" t="s">
        <v>237</v>
      </c>
      <c r="AT938" s="217" t="s">
        <v>145</v>
      </c>
      <c r="AU938" s="217" t="s">
        <v>84</v>
      </c>
      <c r="AY938" s="19" t="s">
        <v>143</v>
      </c>
      <c r="BE938" s="218">
        <f>IF(N938="základní",J938,0)</f>
        <v>0</v>
      </c>
      <c r="BF938" s="218">
        <f>IF(N938="snížená",J938,0)</f>
        <v>0</v>
      </c>
      <c r="BG938" s="218">
        <f>IF(N938="zákl. přenesená",J938,0)</f>
        <v>0</v>
      </c>
      <c r="BH938" s="218">
        <f>IF(N938="sníž. přenesená",J938,0)</f>
        <v>0</v>
      </c>
      <c r="BI938" s="218">
        <f>IF(N938="nulová",J938,0)</f>
        <v>0</v>
      </c>
      <c r="BJ938" s="19" t="s">
        <v>82</v>
      </c>
      <c r="BK938" s="218">
        <f>ROUND(I938*H938,2)</f>
        <v>0</v>
      </c>
      <c r="BL938" s="19" t="s">
        <v>237</v>
      </c>
      <c r="BM938" s="217" t="s">
        <v>1388</v>
      </c>
    </row>
    <row r="939" s="13" customFormat="1">
      <c r="A939" s="13"/>
      <c r="B939" s="224"/>
      <c r="C939" s="225"/>
      <c r="D939" s="226" t="s">
        <v>154</v>
      </c>
      <c r="E939" s="227" t="s">
        <v>19</v>
      </c>
      <c r="F939" s="228" t="s">
        <v>1389</v>
      </c>
      <c r="G939" s="225"/>
      <c r="H939" s="229">
        <v>11.952</v>
      </c>
      <c r="I939" s="230"/>
      <c r="J939" s="225"/>
      <c r="K939" s="225"/>
      <c r="L939" s="231"/>
      <c r="M939" s="232"/>
      <c r="N939" s="233"/>
      <c r="O939" s="233"/>
      <c r="P939" s="233"/>
      <c r="Q939" s="233"/>
      <c r="R939" s="233"/>
      <c r="S939" s="233"/>
      <c r="T939" s="234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35" t="s">
        <v>154</v>
      </c>
      <c r="AU939" s="235" t="s">
        <v>84</v>
      </c>
      <c r="AV939" s="13" t="s">
        <v>84</v>
      </c>
      <c r="AW939" s="13" t="s">
        <v>33</v>
      </c>
      <c r="AX939" s="13" t="s">
        <v>74</v>
      </c>
      <c r="AY939" s="235" t="s">
        <v>143</v>
      </c>
    </row>
    <row r="940" s="14" customFormat="1">
      <c r="A940" s="14"/>
      <c r="B940" s="236"/>
      <c r="C940" s="237"/>
      <c r="D940" s="226" t="s">
        <v>154</v>
      </c>
      <c r="E940" s="238" t="s">
        <v>19</v>
      </c>
      <c r="F940" s="239" t="s">
        <v>156</v>
      </c>
      <c r="G940" s="237"/>
      <c r="H940" s="240">
        <v>11.952</v>
      </c>
      <c r="I940" s="241"/>
      <c r="J940" s="237"/>
      <c r="K940" s="237"/>
      <c r="L940" s="242"/>
      <c r="M940" s="243"/>
      <c r="N940" s="244"/>
      <c r="O940" s="244"/>
      <c r="P940" s="244"/>
      <c r="Q940" s="244"/>
      <c r="R940" s="244"/>
      <c r="S940" s="244"/>
      <c r="T940" s="245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46" t="s">
        <v>154</v>
      </c>
      <c r="AU940" s="246" t="s">
        <v>84</v>
      </c>
      <c r="AV940" s="14" t="s">
        <v>150</v>
      </c>
      <c r="AW940" s="14" t="s">
        <v>33</v>
      </c>
      <c r="AX940" s="14" t="s">
        <v>82</v>
      </c>
      <c r="AY940" s="246" t="s">
        <v>143</v>
      </c>
    </row>
    <row r="941" s="2" customFormat="1" ht="21.75" customHeight="1">
      <c r="A941" s="40"/>
      <c r="B941" s="41"/>
      <c r="C941" s="206" t="s">
        <v>1390</v>
      </c>
      <c r="D941" s="206" t="s">
        <v>145</v>
      </c>
      <c r="E941" s="207" t="s">
        <v>1391</v>
      </c>
      <c r="F941" s="208" t="s">
        <v>1392</v>
      </c>
      <c r="G941" s="209" t="s">
        <v>217</v>
      </c>
      <c r="H941" s="210">
        <v>5.0999999999999996</v>
      </c>
      <c r="I941" s="211"/>
      <c r="J941" s="212">
        <f>ROUND(I941*H941,2)</f>
        <v>0</v>
      </c>
      <c r="K941" s="208" t="s">
        <v>19</v>
      </c>
      <c r="L941" s="46"/>
      <c r="M941" s="213" t="s">
        <v>19</v>
      </c>
      <c r="N941" s="214" t="s">
        <v>45</v>
      </c>
      <c r="O941" s="86"/>
      <c r="P941" s="215">
        <f>O941*H941</f>
        <v>0</v>
      </c>
      <c r="Q941" s="215">
        <v>0</v>
      </c>
      <c r="R941" s="215">
        <f>Q941*H941</f>
        <v>0</v>
      </c>
      <c r="S941" s="215">
        <v>0</v>
      </c>
      <c r="T941" s="216">
        <f>S941*H941</f>
        <v>0</v>
      </c>
      <c r="U941" s="40"/>
      <c r="V941" s="40"/>
      <c r="W941" s="40"/>
      <c r="X941" s="40"/>
      <c r="Y941" s="40"/>
      <c r="Z941" s="40"/>
      <c r="AA941" s="40"/>
      <c r="AB941" s="40"/>
      <c r="AC941" s="40"/>
      <c r="AD941" s="40"/>
      <c r="AE941" s="40"/>
      <c r="AR941" s="217" t="s">
        <v>237</v>
      </c>
      <c r="AT941" s="217" t="s">
        <v>145</v>
      </c>
      <c r="AU941" s="217" t="s">
        <v>84</v>
      </c>
      <c r="AY941" s="19" t="s">
        <v>143</v>
      </c>
      <c r="BE941" s="218">
        <f>IF(N941="základní",J941,0)</f>
        <v>0</v>
      </c>
      <c r="BF941" s="218">
        <f>IF(N941="snížená",J941,0)</f>
        <v>0</v>
      </c>
      <c r="BG941" s="218">
        <f>IF(N941="zákl. přenesená",J941,0)</f>
        <v>0</v>
      </c>
      <c r="BH941" s="218">
        <f>IF(N941="sníž. přenesená",J941,0)</f>
        <v>0</v>
      </c>
      <c r="BI941" s="218">
        <f>IF(N941="nulová",J941,0)</f>
        <v>0</v>
      </c>
      <c r="BJ941" s="19" t="s">
        <v>82</v>
      </c>
      <c r="BK941" s="218">
        <f>ROUND(I941*H941,2)</f>
        <v>0</v>
      </c>
      <c r="BL941" s="19" t="s">
        <v>237</v>
      </c>
      <c r="BM941" s="217" t="s">
        <v>1393</v>
      </c>
    </row>
    <row r="942" s="13" customFormat="1">
      <c r="A942" s="13"/>
      <c r="B942" s="224"/>
      <c r="C942" s="225"/>
      <c r="D942" s="226" t="s">
        <v>154</v>
      </c>
      <c r="E942" s="227" t="s">
        <v>19</v>
      </c>
      <c r="F942" s="228" t="s">
        <v>1394</v>
      </c>
      <c r="G942" s="225"/>
      <c r="H942" s="229">
        <v>5.0999999999999996</v>
      </c>
      <c r="I942" s="230"/>
      <c r="J942" s="225"/>
      <c r="K942" s="225"/>
      <c r="L942" s="231"/>
      <c r="M942" s="232"/>
      <c r="N942" s="233"/>
      <c r="O942" s="233"/>
      <c r="P942" s="233"/>
      <c r="Q942" s="233"/>
      <c r="R942" s="233"/>
      <c r="S942" s="233"/>
      <c r="T942" s="234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35" t="s">
        <v>154</v>
      </c>
      <c r="AU942" s="235" t="s">
        <v>84</v>
      </c>
      <c r="AV942" s="13" t="s">
        <v>84</v>
      </c>
      <c r="AW942" s="13" t="s">
        <v>33</v>
      </c>
      <c r="AX942" s="13" t="s">
        <v>74</v>
      </c>
      <c r="AY942" s="235" t="s">
        <v>143</v>
      </c>
    </row>
    <row r="943" s="14" customFormat="1">
      <c r="A943" s="14"/>
      <c r="B943" s="236"/>
      <c r="C943" s="237"/>
      <c r="D943" s="226" t="s">
        <v>154</v>
      </c>
      <c r="E943" s="238" t="s">
        <v>19</v>
      </c>
      <c r="F943" s="239" t="s">
        <v>156</v>
      </c>
      <c r="G943" s="237"/>
      <c r="H943" s="240">
        <v>5.0999999999999996</v>
      </c>
      <c r="I943" s="241"/>
      <c r="J943" s="237"/>
      <c r="K943" s="237"/>
      <c r="L943" s="242"/>
      <c r="M943" s="243"/>
      <c r="N943" s="244"/>
      <c r="O943" s="244"/>
      <c r="P943" s="244"/>
      <c r="Q943" s="244"/>
      <c r="R943" s="244"/>
      <c r="S943" s="244"/>
      <c r="T943" s="245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46" t="s">
        <v>154</v>
      </c>
      <c r="AU943" s="246" t="s">
        <v>84</v>
      </c>
      <c r="AV943" s="14" t="s">
        <v>150</v>
      </c>
      <c r="AW943" s="14" t="s">
        <v>33</v>
      </c>
      <c r="AX943" s="14" t="s">
        <v>82</v>
      </c>
      <c r="AY943" s="246" t="s">
        <v>143</v>
      </c>
    </row>
    <row r="944" s="2" customFormat="1" ht="24.15" customHeight="1">
      <c r="A944" s="40"/>
      <c r="B944" s="41"/>
      <c r="C944" s="206" t="s">
        <v>1395</v>
      </c>
      <c r="D944" s="206" t="s">
        <v>145</v>
      </c>
      <c r="E944" s="207" t="s">
        <v>1396</v>
      </c>
      <c r="F944" s="208" t="s">
        <v>1397</v>
      </c>
      <c r="G944" s="209" t="s">
        <v>368</v>
      </c>
      <c r="H944" s="210">
        <v>18</v>
      </c>
      <c r="I944" s="211"/>
      <c r="J944" s="212">
        <f>ROUND(I944*H944,2)</f>
        <v>0</v>
      </c>
      <c r="K944" s="208" t="s">
        <v>167</v>
      </c>
      <c r="L944" s="46"/>
      <c r="M944" s="213" t="s">
        <v>19</v>
      </c>
      <c r="N944" s="214" t="s">
        <v>45</v>
      </c>
      <c r="O944" s="86"/>
      <c r="P944" s="215">
        <f>O944*H944</f>
        <v>0</v>
      </c>
      <c r="Q944" s="215">
        <v>0</v>
      </c>
      <c r="R944" s="215">
        <f>Q944*H944</f>
        <v>0</v>
      </c>
      <c r="S944" s="215">
        <v>0</v>
      </c>
      <c r="T944" s="216">
        <f>S944*H944</f>
        <v>0</v>
      </c>
      <c r="U944" s="40"/>
      <c r="V944" s="40"/>
      <c r="W944" s="40"/>
      <c r="X944" s="40"/>
      <c r="Y944" s="40"/>
      <c r="Z944" s="40"/>
      <c r="AA944" s="40"/>
      <c r="AB944" s="40"/>
      <c r="AC944" s="40"/>
      <c r="AD944" s="40"/>
      <c r="AE944" s="40"/>
      <c r="AR944" s="217" t="s">
        <v>237</v>
      </c>
      <c r="AT944" s="217" t="s">
        <v>145</v>
      </c>
      <c r="AU944" s="217" t="s">
        <v>84</v>
      </c>
      <c r="AY944" s="19" t="s">
        <v>143</v>
      </c>
      <c r="BE944" s="218">
        <f>IF(N944="základní",J944,0)</f>
        <v>0</v>
      </c>
      <c r="BF944" s="218">
        <f>IF(N944="snížená",J944,0)</f>
        <v>0</v>
      </c>
      <c r="BG944" s="218">
        <f>IF(N944="zákl. přenesená",J944,0)</f>
        <v>0</v>
      </c>
      <c r="BH944" s="218">
        <f>IF(N944="sníž. přenesená",J944,0)</f>
        <v>0</v>
      </c>
      <c r="BI944" s="218">
        <f>IF(N944="nulová",J944,0)</f>
        <v>0</v>
      </c>
      <c r="BJ944" s="19" t="s">
        <v>82</v>
      </c>
      <c r="BK944" s="218">
        <f>ROUND(I944*H944,2)</f>
        <v>0</v>
      </c>
      <c r="BL944" s="19" t="s">
        <v>237</v>
      </c>
      <c r="BM944" s="217" t="s">
        <v>1398</v>
      </c>
    </row>
    <row r="945" s="2" customFormat="1">
      <c r="A945" s="40"/>
      <c r="B945" s="41"/>
      <c r="C945" s="42"/>
      <c r="D945" s="219" t="s">
        <v>152</v>
      </c>
      <c r="E945" s="42"/>
      <c r="F945" s="220" t="s">
        <v>1399</v>
      </c>
      <c r="G945" s="42"/>
      <c r="H945" s="42"/>
      <c r="I945" s="221"/>
      <c r="J945" s="42"/>
      <c r="K945" s="42"/>
      <c r="L945" s="46"/>
      <c r="M945" s="222"/>
      <c r="N945" s="223"/>
      <c r="O945" s="86"/>
      <c r="P945" s="86"/>
      <c r="Q945" s="86"/>
      <c r="R945" s="86"/>
      <c r="S945" s="86"/>
      <c r="T945" s="87"/>
      <c r="U945" s="40"/>
      <c r="V945" s="40"/>
      <c r="W945" s="40"/>
      <c r="X945" s="40"/>
      <c r="Y945" s="40"/>
      <c r="Z945" s="40"/>
      <c r="AA945" s="40"/>
      <c r="AB945" s="40"/>
      <c r="AC945" s="40"/>
      <c r="AD945" s="40"/>
      <c r="AE945" s="40"/>
      <c r="AT945" s="19" t="s">
        <v>152</v>
      </c>
      <c r="AU945" s="19" t="s">
        <v>84</v>
      </c>
    </row>
    <row r="946" s="13" customFormat="1">
      <c r="A946" s="13"/>
      <c r="B946" s="224"/>
      <c r="C946" s="225"/>
      <c r="D946" s="226" t="s">
        <v>154</v>
      </c>
      <c r="E946" s="227" t="s">
        <v>19</v>
      </c>
      <c r="F946" s="228" t="s">
        <v>245</v>
      </c>
      <c r="G946" s="225"/>
      <c r="H946" s="229">
        <v>17</v>
      </c>
      <c r="I946" s="230"/>
      <c r="J946" s="225"/>
      <c r="K946" s="225"/>
      <c r="L946" s="231"/>
      <c r="M946" s="232"/>
      <c r="N946" s="233"/>
      <c r="O946" s="233"/>
      <c r="P946" s="233"/>
      <c r="Q946" s="233"/>
      <c r="R946" s="233"/>
      <c r="S946" s="233"/>
      <c r="T946" s="234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35" t="s">
        <v>154</v>
      </c>
      <c r="AU946" s="235" t="s">
        <v>84</v>
      </c>
      <c r="AV946" s="13" t="s">
        <v>84</v>
      </c>
      <c r="AW946" s="13" t="s">
        <v>33</v>
      </c>
      <c r="AX946" s="13" t="s">
        <v>74</v>
      </c>
      <c r="AY946" s="235" t="s">
        <v>143</v>
      </c>
    </row>
    <row r="947" s="15" customFormat="1">
      <c r="A947" s="15"/>
      <c r="B947" s="247"/>
      <c r="C947" s="248"/>
      <c r="D947" s="226" t="s">
        <v>154</v>
      </c>
      <c r="E947" s="249" t="s">
        <v>19</v>
      </c>
      <c r="F947" s="250" t="s">
        <v>1400</v>
      </c>
      <c r="G947" s="248"/>
      <c r="H947" s="249" t="s">
        <v>19</v>
      </c>
      <c r="I947" s="251"/>
      <c r="J947" s="248"/>
      <c r="K947" s="248"/>
      <c r="L947" s="252"/>
      <c r="M947" s="253"/>
      <c r="N947" s="254"/>
      <c r="O947" s="254"/>
      <c r="P947" s="254"/>
      <c r="Q947" s="254"/>
      <c r="R947" s="254"/>
      <c r="S947" s="254"/>
      <c r="T947" s="255"/>
      <c r="U947" s="15"/>
      <c r="V947" s="15"/>
      <c r="W947" s="15"/>
      <c r="X947" s="15"/>
      <c r="Y947" s="15"/>
      <c r="Z947" s="15"/>
      <c r="AA947" s="15"/>
      <c r="AB947" s="15"/>
      <c r="AC947" s="15"/>
      <c r="AD947" s="15"/>
      <c r="AE947" s="15"/>
      <c r="AT947" s="256" t="s">
        <v>154</v>
      </c>
      <c r="AU947" s="256" t="s">
        <v>84</v>
      </c>
      <c r="AV947" s="15" t="s">
        <v>82</v>
      </c>
      <c r="AW947" s="15" t="s">
        <v>33</v>
      </c>
      <c r="AX947" s="15" t="s">
        <v>74</v>
      </c>
      <c r="AY947" s="256" t="s">
        <v>143</v>
      </c>
    </row>
    <row r="948" s="13" customFormat="1">
      <c r="A948" s="13"/>
      <c r="B948" s="224"/>
      <c r="C948" s="225"/>
      <c r="D948" s="226" t="s">
        <v>154</v>
      </c>
      <c r="E948" s="227" t="s">
        <v>19</v>
      </c>
      <c r="F948" s="228" t="s">
        <v>82</v>
      </c>
      <c r="G948" s="225"/>
      <c r="H948" s="229">
        <v>1</v>
      </c>
      <c r="I948" s="230"/>
      <c r="J948" s="225"/>
      <c r="K948" s="225"/>
      <c r="L948" s="231"/>
      <c r="M948" s="232"/>
      <c r="N948" s="233"/>
      <c r="O948" s="233"/>
      <c r="P948" s="233"/>
      <c r="Q948" s="233"/>
      <c r="R948" s="233"/>
      <c r="S948" s="233"/>
      <c r="T948" s="234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35" t="s">
        <v>154</v>
      </c>
      <c r="AU948" s="235" t="s">
        <v>84</v>
      </c>
      <c r="AV948" s="13" t="s">
        <v>84</v>
      </c>
      <c r="AW948" s="13" t="s">
        <v>33</v>
      </c>
      <c r="AX948" s="13" t="s">
        <v>74</v>
      </c>
      <c r="AY948" s="235" t="s">
        <v>143</v>
      </c>
    </row>
    <row r="949" s="14" customFormat="1">
      <c r="A949" s="14"/>
      <c r="B949" s="236"/>
      <c r="C949" s="237"/>
      <c r="D949" s="226" t="s">
        <v>154</v>
      </c>
      <c r="E949" s="238" t="s">
        <v>19</v>
      </c>
      <c r="F949" s="239" t="s">
        <v>156</v>
      </c>
      <c r="G949" s="237"/>
      <c r="H949" s="240">
        <v>18</v>
      </c>
      <c r="I949" s="241"/>
      <c r="J949" s="237"/>
      <c r="K949" s="237"/>
      <c r="L949" s="242"/>
      <c r="M949" s="243"/>
      <c r="N949" s="244"/>
      <c r="O949" s="244"/>
      <c r="P949" s="244"/>
      <c r="Q949" s="244"/>
      <c r="R949" s="244"/>
      <c r="S949" s="244"/>
      <c r="T949" s="245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46" t="s">
        <v>154</v>
      </c>
      <c r="AU949" s="246" t="s">
        <v>84</v>
      </c>
      <c r="AV949" s="14" t="s">
        <v>150</v>
      </c>
      <c r="AW949" s="14" t="s">
        <v>33</v>
      </c>
      <c r="AX949" s="14" t="s">
        <v>82</v>
      </c>
      <c r="AY949" s="246" t="s">
        <v>143</v>
      </c>
    </row>
    <row r="950" s="2" customFormat="1" ht="16.5" customHeight="1">
      <c r="A950" s="40"/>
      <c r="B950" s="41"/>
      <c r="C950" s="257" t="s">
        <v>1401</v>
      </c>
      <c r="D950" s="257" t="s">
        <v>203</v>
      </c>
      <c r="E950" s="258" t="s">
        <v>1402</v>
      </c>
      <c r="F950" s="259" t="s">
        <v>1403</v>
      </c>
      <c r="G950" s="260" t="s">
        <v>368</v>
      </c>
      <c r="H950" s="261">
        <v>15</v>
      </c>
      <c r="I950" s="262"/>
      <c r="J950" s="263">
        <f>ROUND(I950*H950,2)</f>
        <v>0</v>
      </c>
      <c r="K950" s="259" t="s">
        <v>167</v>
      </c>
      <c r="L950" s="264"/>
      <c r="M950" s="265" t="s">
        <v>19</v>
      </c>
      <c r="N950" s="266" t="s">
        <v>45</v>
      </c>
      <c r="O950" s="86"/>
      <c r="P950" s="215">
        <f>O950*H950</f>
        <v>0</v>
      </c>
      <c r="Q950" s="215">
        <v>0.017500000000000002</v>
      </c>
      <c r="R950" s="215">
        <f>Q950*H950</f>
        <v>0.26250000000000001</v>
      </c>
      <c r="S950" s="215">
        <v>0</v>
      </c>
      <c r="T950" s="216">
        <f>S950*H950</f>
        <v>0</v>
      </c>
      <c r="U950" s="40"/>
      <c r="V950" s="40"/>
      <c r="W950" s="40"/>
      <c r="X950" s="40"/>
      <c r="Y950" s="40"/>
      <c r="Z950" s="40"/>
      <c r="AA950" s="40"/>
      <c r="AB950" s="40"/>
      <c r="AC950" s="40"/>
      <c r="AD950" s="40"/>
      <c r="AE950" s="40"/>
      <c r="AR950" s="217" t="s">
        <v>356</v>
      </c>
      <c r="AT950" s="217" t="s">
        <v>203</v>
      </c>
      <c r="AU950" s="217" t="s">
        <v>84</v>
      </c>
      <c r="AY950" s="19" t="s">
        <v>143</v>
      </c>
      <c r="BE950" s="218">
        <f>IF(N950="základní",J950,0)</f>
        <v>0</v>
      </c>
      <c r="BF950" s="218">
        <f>IF(N950="snížená",J950,0)</f>
        <v>0</v>
      </c>
      <c r="BG950" s="218">
        <f>IF(N950="zákl. přenesená",J950,0)</f>
        <v>0</v>
      </c>
      <c r="BH950" s="218">
        <f>IF(N950="sníž. přenesená",J950,0)</f>
        <v>0</v>
      </c>
      <c r="BI950" s="218">
        <f>IF(N950="nulová",J950,0)</f>
        <v>0</v>
      </c>
      <c r="BJ950" s="19" t="s">
        <v>82</v>
      </c>
      <c r="BK950" s="218">
        <f>ROUND(I950*H950,2)</f>
        <v>0</v>
      </c>
      <c r="BL950" s="19" t="s">
        <v>237</v>
      </c>
      <c r="BM950" s="217" t="s">
        <v>1404</v>
      </c>
    </row>
    <row r="951" s="13" customFormat="1">
      <c r="A951" s="13"/>
      <c r="B951" s="224"/>
      <c r="C951" s="225"/>
      <c r="D951" s="226" t="s">
        <v>154</v>
      </c>
      <c r="E951" s="227" t="s">
        <v>19</v>
      </c>
      <c r="F951" s="228" t="s">
        <v>1405</v>
      </c>
      <c r="G951" s="225"/>
      <c r="H951" s="229">
        <v>15</v>
      </c>
      <c r="I951" s="230"/>
      <c r="J951" s="225"/>
      <c r="K951" s="225"/>
      <c r="L951" s="231"/>
      <c r="M951" s="232"/>
      <c r="N951" s="233"/>
      <c r="O951" s="233"/>
      <c r="P951" s="233"/>
      <c r="Q951" s="233"/>
      <c r="R951" s="233"/>
      <c r="S951" s="233"/>
      <c r="T951" s="234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35" t="s">
        <v>154</v>
      </c>
      <c r="AU951" s="235" t="s">
        <v>84</v>
      </c>
      <c r="AV951" s="13" t="s">
        <v>84</v>
      </c>
      <c r="AW951" s="13" t="s">
        <v>33</v>
      </c>
      <c r="AX951" s="13" t="s">
        <v>74</v>
      </c>
      <c r="AY951" s="235" t="s">
        <v>143</v>
      </c>
    </row>
    <row r="952" s="14" customFormat="1">
      <c r="A952" s="14"/>
      <c r="B952" s="236"/>
      <c r="C952" s="237"/>
      <c r="D952" s="226" t="s">
        <v>154</v>
      </c>
      <c r="E952" s="238" t="s">
        <v>19</v>
      </c>
      <c r="F952" s="239" t="s">
        <v>156</v>
      </c>
      <c r="G952" s="237"/>
      <c r="H952" s="240">
        <v>15</v>
      </c>
      <c r="I952" s="241"/>
      <c r="J952" s="237"/>
      <c r="K952" s="237"/>
      <c r="L952" s="242"/>
      <c r="M952" s="243"/>
      <c r="N952" s="244"/>
      <c r="O952" s="244"/>
      <c r="P952" s="244"/>
      <c r="Q952" s="244"/>
      <c r="R952" s="244"/>
      <c r="S952" s="244"/>
      <c r="T952" s="245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46" t="s">
        <v>154</v>
      </c>
      <c r="AU952" s="246" t="s">
        <v>84</v>
      </c>
      <c r="AV952" s="14" t="s">
        <v>150</v>
      </c>
      <c r="AW952" s="14" t="s">
        <v>33</v>
      </c>
      <c r="AX952" s="14" t="s">
        <v>82</v>
      </c>
      <c r="AY952" s="246" t="s">
        <v>143</v>
      </c>
    </row>
    <row r="953" s="2" customFormat="1" ht="16.5" customHeight="1">
      <c r="A953" s="40"/>
      <c r="B953" s="41"/>
      <c r="C953" s="257" t="s">
        <v>1406</v>
      </c>
      <c r="D953" s="257" t="s">
        <v>203</v>
      </c>
      <c r="E953" s="258" t="s">
        <v>1407</v>
      </c>
      <c r="F953" s="259" t="s">
        <v>1408</v>
      </c>
      <c r="G953" s="260" t="s">
        <v>368</v>
      </c>
      <c r="H953" s="261">
        <v>1</v>
      </c>
      <c r="I953" s="262"/>
      <c r="J953" s="263">
        <f>ROUND(I953*H953,2)</f>
        <v>0</v>
      </c>
      <c r="K953" s="259" t="s">
        <v>19</v>
      </c>
      <c r="L953" s="264"/>
      <c r="M953" s="265" t="s">
        <v>19</v>
      </c>
      <c r="N953" s="266" t="s">
        <v>45</v>
      </c>
      <c r="O953" s="86"/>
      <c r="P953" s="215">
        <f>O953*H953</f>
        <v>0</v>
      </c>
      <c r="Q953" s="215">
        <v>0</v>
      </c>
      <c r="R953" s="215">
        <f>Q953*H953</f>
        <v>0</v>
      </c>
      <c r="S953" s="215">
        <v>0</v>
      </c>
      <c r="T953" s="216">
        <f>S953*H953</f>
        <v>0</v>
      </c>
      <c r="U953" s="40"/>
      <c r="V953" s="40"/>
      <c r="W953" s="40"/>
      <c r="X953" s="40"/>
      <c r="Y953" s="40"/>
      <c r="Z953" s="40"/>
      <c r="AA953" s="40"/>
      <c r="AB953" s="40"/>
      <c r="AC953" s="40"/>
      <c r="AD953" s="40"/>
      <c r="AE953" s="40"/>
      <c r="AR953" s="217" t="s">
        <v>356</v>
      </c>
      <c r="AT953" s="217" t="s">
        <v>203</v>
      </c>
      <c r="AU953" s="217" t="s">
        <v>84</v>
      </c>
      <c r="AY953" s="19" t="s">
        <v>143</v>
      </c>
      <c r="BE953" s="218">
        <f>IF(N953="základní",J953,0)</f>
        <v>0</v>
      </c>
      <c r="BF953" s="218">
        <f>IF(N953="snížená",J953,0)</f>
        <v>0</v>
      </c>
      <c r="BG953" s="218">
        <f>IF(N953="zákl. přenesená",J953,0)</f>
        <v>0</v>
      </c>
      <c r="BH953" s="218">
        <f>IF(N953="sníž. přenesená",J953,0)</f>
        <v>0</v>
      </c>
      <c r="BI953" s="218">
        <f>IF(N953="nulová",J953,0)</f>
        <v>0</v>
      </c>
      <c r="BJ953" s="19" t="s">
        <v>82</v>
      </c>
      <c r="BK953" s="218">
        <f>ROUND(I953*H953,2)</f>
        <v>0</v>
      </c>
      <c r="BL953" s="19" t="s">
        <v>237</v>
      </c>
      <c r="BM953" s="217" t="s">
        <v>1409</v>
      </c>
    </row>
    <row r="954" s="13" customFormat="1">
      <c r="A954" s="13"/>
      <c r="B954" s="224"/>
      <c r="C954" s="225"/>
      <c r="D954" s="226" t="s">
        <v>154</v>
      </c>
      <c r="E954" s="227" t="s">
        <v>19</v>
      </c>
      <c r="F954" s="228" t="s">
        <v>82</v>
      </c>
      <c r="G954" s="225"/>
      <c r="H954" s="229">
        <v>1</v>
      </c>
      <c r="I954" s="230"/>
      <c r="J954" s="225"/>
      <c r="K954" s="225"/>
      <c r="L954" s="231"/>
      <c r="M954" s="232"/>
      <c r="N954" s="233"/>
      <c r="O954" s="233"/>
      <c r="P954" s="233"/>
      <c r="Q954" s="233"/>
      <c r="R954" s="233"/>
      <c r="S954" s="233"/>
      <c r="T954" s="234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35" t="s">
        <v>154</v>
      </c>
      <c r="AU954" s="235" t="s">
        <v>84</v>
      </c>
      <c r="AV954" s="13" t="s">
        <v>84</v>
      </c>
      <c r="AW954" s="13" t="s">
        <v>33</v>
      </c>
      <c r="AX954" s="13" t="s">
        <v>74</v>
      </c>
      <c r="AY954" s="235" t="s">
        <v>143</v>
      </c>
    </row>
    <row r="955" s="14" customFormat="1">
      <c r="A955" s="14"/>
      <c r="B955" s="236"/>
      <c r="C955" s="237"/>
      <c r="D955" s="226" t="s">
        <v>154</v>
      </c>
      <c r="E955" s="238" t="s">
        <v>19</v>
      </c>
      <c r="F955" s="239" t="s">
        <v>156</v>
      </c>
      <c r="G955" s="237"/>
      <c r="H955" s="240">
        <v>1</v>
      </c>
      <c r="I955" s="241"/>
      <c r="J955" s="237"/>
      <c r="K955" s="237"/>
      <c r="L955" s="242"/>
      <c r="M955" s="243"/>
      <c r="N955" s="244"/>
      <c r="O955" s="244"/>
      <c r="P955" s="244"/>
      <c r="Q955" s="244"/>
      <c r="R955" s="244"/>
      <c r="S955" s="244"/>
      <c r="T955" s="245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46" t="s">
        <v>154</v>
      </c>
      <c r="AU955" s="246" t="s">
        <v>84</v>
      </c>
      <c r="AV955" s="14" t="s">
        <v>150</v>
      </c>
      <c r="AW955" s="14" t="s">
        <v>33</v>
      </c>
      <c r="AX955" s="14" t="s">
        <v>82</v>
      </c>
      <c r="AY955" s="246" t="s">
        <v>143</v>
      </c>
    </row>
    <row r="956" s="2" customFormat="1" ht="16.5" customHeight="1">
      <c r="A956" s="40"/>
      <c r="B956" s="41"/>
      <c r="C956" s="257" t="s">
        <v>1410</v>
      </c>
      <c r="D956" s="257" t="s">
        <v>203</v>
      </c>
      <c r="E956" s="258" t="s">
        <v>1411</v>
      </c>
      <c r="F956" s="259" t="s">
        <v>1412</v>
      </c>
      <c r="G956" s="260" t="s">
        <v>368</v>
      </c>
      <c r="H956" s="261">
        <v>2</v>
      </c>
      <c r="I956" s="262"/>
      <c r="J956" s="263">
        <f>ROUND(I956*H956,2)</f>
        <v>0</v>
      </c>
      <c r="K956" s="259" t="s">
        <v>167</v>
      </c>
      <c r="L956" s="264"/>
      <c r="M956" s="265" t="s">
        <v>19</v>
      </c>
      <c r="N956" s="266" t="s">
        <v>45</v>
      </c>
      <c r="O956" s="86"/>
      <c r="P956" s="215">
        <f>O956*H956</f>
        <v>0</v>
      </c>
      <c r="Q956" s="215">
        <v>0.0195</v>
      </c>
      <c r="R956" s="215">
        <f>Q956*H956</f>
        <v>0.039</v>
      </c>
      <c r="S956" s="215">
        <v>0</v>
      </c>
      <c r="T956" s="216">
        <f>S956*H956</f>
        <v>0</v>
      </c>
      <c r="U956" s="40"/>
      <c r="V956" s="40"/>
      <c r="W956" s="40"/>
      <c r="X956" s="40"/>
      <c r="Y956" s="40"/>
      <c r="Z956" s="40"/>
      <c r="AA956" s="40"/>
      <c r="AB956" s="40"/>
      <c r="AC956" s="40"/>
      <c r="AD956" s="40"/>
      <c r="AE956" s="40"/>
      <c r="AR956" s="217" t="s">
        <v>356</v>
      </c>
      <c r="AT956" s="217" t="s">
        <v>203</v>
      </c>
      <c r="AU956" s="217" t="s">
        <v>84</v>
      </c>
      <c r="AY956" s="19" t="s">
        <v>143</v>
      </c>
      <c r="BE956" s="218">
        <f>IF(N956="základní",J956,0)</f>
        <v>0</v>
      </c>
      <c r="BF956" s="218">
        <f>IF(N956="snížená",J956,0)</f>
        <v>0</v>
      </c>
      <c r="BG956" s="218">
        <f>IF(N956="zákl. přenesená",J956,0)</f>
        <v>0</v>
      </c>
      <c r="BH956" s="218">
        <f>IF(N956="sníž. přenesená",J956,0)</f>
        <v>0</v>
      </c>
      <c r="BI956" s="218">
        <f>IF(N956="nulová",J956,0)</f>
        <v>0</v>
      </c>
      <c r="BJ956" s="19" t="s">
        <v>82</v>
      </c>
      <c r="BK956" s="218">
        <f>ROUND(I956*H956,2)</f>
        <v>0</v>
      </c>
      <c r="BL956" s="19" t="s">
        <v>237</v>
      </c>
      <c r="BM956" s="217" t="s">
        <v>1413</v>
      </c>
    </row>
    <row r="957" s="2" customFormat="1" ht="24.15" customHeight="1">
      <c r="A957" s="40"/>
      <c r="B957" s="41"/>
      <c r="C957" s="206" t="s">
        <v>1414</v>
      </c>
      <c r="D957" s="206" t="s">
        <v>145</v>
      </c>
      <c r="E957" s="207" t="s">
        <v>1415</v>
      </c>
      <c r="F957" s="208" t="s">
        <v>1416</v>
      </c>
      <c r="G957" s="209" t="s">
        <v>368</v>
      </c>
      <c r="H957" s="210">
        <v>4</v>
      </c>
      <c r="I957" s="211"/>
      <c r="J957" s="212">
        <f>ROUND(I957*H957,2)</f>
        <v>0</v>
      </c>
      <c r="K957" s="208" t="s">
        <v>167</v>
      </c>
      <c r="L957" s="46"/>
      <c r="M957" s="213" t="s">
        <v>19</v>
      </c>
      <c r="N957" s="214" t="s">
        <v>45</v>
      </c>
      <c r="O957" s="86"/>
      <c r="P957" s="215">
        <f>O957*H957</f>
        <v>0</v>
      </c>
      <c r="Q957" s="215">
        <v>0</v>
      </c>
      <c r="R957" s="215">
        <f>Q957*H957</f>
        <v>0</v>
      </c>
      <c r="S957" s="215">
        <v>0</v>
      </c>
      <c r="T957" s="216">
        <f>S957*H957</f>
        <v>0</v>
      </c>
      <c r="U957" s="40"/>
      <c r="V957" s="40"/>
      <c r="W957" s="40"/>
      <c r="X957" s="40"/>
      <c r="Y957" s="40"/>
      <c r="Z957" s="40"/>
      <c r="AA957" s="40"/>
      <c r="AB957" s="40"/>
      <c r="AC957" s="40"/>
      <c r="AD957" s="40"/>
      <c r="AE957" s="40"/>
      <c r="AR957" s="217" t="s">
        <v>237</v>
      </c>
      <c r="AT957" s="217" t="s">
        <v>145</v>
      </c>
      <c r="AU957" s="217" t="s">
        <v>84</v>
      </c>
      <c r="AY957" s="19" t="s">
        <v>143</v>
      </c>
      <c r="BE957" s="218">
        <f>IF(N957="základní",J957,0)</f>
        <v>0</v>
      </c>
      <c r="BF957" s="218">
        <f>IF(N957="snížená",J957,0)</f>
        <v>0</v>
      </c>
      <c r="BG957" s="218">
        <f>IF(N957="zákl. přenesená",J957,0)</f>
        <v>0</v>
      </c>
      <c r="BH957" s="218">
        <f>IF(N957="sníž. přenesená",J957,0)</f>
        <v>0</v>
      </c>
      <c r="BI957" s="218">
        <f>IF(N957="nulová",J957,0)</f>
        <v>0</v>
      </c>
      <c r="BJ957" s="19" t="s">
        <v>82</v>
      </c>
      <c r="BK957" s="218">
        <f>ROUND(I957*H957,2)</f>
        <v>0</v>
      </c>
      <c r="BL957" s="19" t="s">
        <v>237</v>
      </c>
      <c r="BM957" s="217" t="s">
        <v>1417</v>
      </c>
    </row>
    <row r="958" s="2" customFormat="1">
      <c r="A958" s="40"/>
      <c r="B958" s="41"/>
      <c r="C958" s="42"/>
      <c r="D958" s="219" t="s">
        <v>152</v>
      </c>
      <c r="E958" s="42"/>
      <c r="F958" s="220" t="s">
        <v>1418</v>
      </c>
      <c r="G958" s="42"/>
      <c r="H958" s="42"/>
      <c r="I958" s="221"/>
      <c r="J958" s="42"/>
      <c r="K958" s="42"/>
      <c r="L958" s="46"/>
      <c r="M958" s="222"/>
      <c r="N958" s="223"/>
      <c r="O958" s="86"/>
      <c r="P958" s="86"/>
      <c r="Q958" s="86"/>
      <c r="R958" s="86"/>
      <c r="S958" s="86"/>
      <c r="T958" s="87"/>
      <c r="U958" s="40"/>
      <c r="V958" s="40"/>
      <c r="W958" s="40"/>
      <c r="X958" s="40"/>
      <c r="Y958" s="40"/>
      <c r="Z958" s="40"/>
      <c r="AA958" s="40"/>
      <c r="AB958" s="40"/>
      <c r="AC958" s="40"/>
      <c r="AD958" s="40"/>
      <c r="AE958" s="40"/>
      <c r="AT958" s="19" t="s">
        <v>152</v>
      </c>
      <c r="AU958" s="19" t="s">
        <v>84</v>
      </c>
    </row>
    <row r="959" s="2" customFormat="1" ht="16.5" customHeight="1">
      <c r="A959" s="40"/>
      <c r="B959" s="41"/>
      <c r="C959" s="257" t="s">
        <v>1419</v>
      </c>
      <c r="D959" s="257" t="s">
        <v>203</v>
      </c>
      <c r="E959" s="258" t="s">
        <v>1420</v>
      </c>
      <c r="F959" s="259" t="s">
        <v>1421</v>
      </c>
      <c r="G959" s="260" t="s">
        <v>368</v>
      </c>
      <c r="H959" s="261">
        <v>4</v>
      </c>
      <c r="I959" s="262"/>
      <c r="J959" s="263">
        <f>ROUND(I959*H959,2)</f>
        <v>0</v>
      </c>
      <c r="K959" s="259" t="s">
        <v>167</v>
      </c>
      <c r="L959" s="264"/>
      <c r="M959" s="265" t="s">
        <v>19</v>
      </c>
      <c r="N959" s="266" t="s">
        <v>45</v>
      </c>
      <c r="O959" s="86"/>
      <c r="P959" s="215">
        <f>O959*H959</f>
        <v>0</v>
      </c>
      <c r="Q959" s="215">
        <v>0.020500000000000001</v>
      </c>
      <c r="R959" s="215">
        <f>Q959*H959</f>
        <v>0.082000000000000003</v>
      </c>
      <c r="S959" s="215">
        <v>0</v>
      </c>
      <c r="T959" s="216">
        <f>S959*H959</f>
        <v>0</v>
      </c>
      <c r="U959" s="40"/>
      <c r="V959" s="40"/>
      <c r="W959" s="40"/>
      <c r="X959" s="40"/>
      <c r="Y959" s="40"/>
      <c r="Z959" s="40"/>
      <c r="AA959" s="40"/>
      <c r="AB959" s="40"/>
      <c r="AC959" s="40"/>
      <c r="AD959" s="40"/>
      <c r="AE959" s="40"/>
      <c r="AR959" s="217" t="s">
        <v>356</v>
      </c>
      <c r="AT959" s="217" t="s">
        <v>203</v>
      </c>
      <c r="AU959" s="217" t="s">
        <v>84</v>
      </c>
      <c r="AY959" s="19" t="s">
        <v>143</v>
      </c>
      <c r="BE959" s="218">
        <f>IF(N959="základní",J959,0)</f>
        <v>0</v>
      </c>
      <c r="BF959" s="218">
        <f>IF(N959="snížená",J959,0)</f>
        <v>0</v>
      </c>
      <c r="BG959" s="218">
        <f>IF(N959="zákl. přenesená",J959,0)</f>
        <v>0</v>
      </c>
      <c r="BH959" s="218">
        <f>IF(N959="sníž. přenesená",J959,0)</f>
        <v>0</v>
      </c>
      <c r="BI959" s="218">
        <f>IF(N959="nulová",J959,0)</f>
        <v>0</v>
      </c>
      <c r="BJ959" s="19" t="s">
        <v>82</v>
      </c>
      <c r="BK959" s="218">
        <f>ROUND(I959*H959,2)</f>
        <v>0</v>
      </c>
      <c r="BL959" s="19" t="s">
        <v>237</v>
      </c>
      <c r="BM959" s="217" t="s">
        <v>1422</v>
      </c>
    </row>
    <row r="960" s="2" customFormat="1" ht="24.15" customHeight="1">
      <c r="A960" s="40"/>
      <c r="B960" s="41"/>
      <c r="C960" s="206" t="s">
        <v>1423</v>
      </c>
      <c r="D960" s="206" t="s">
        <v>145</v>
      </c>
      <c r="E960" s="207" t="s">
        <v>1424</v>
      </c>
      <c r="F960" s="208" t="s">
        <v>1425</v>
      </c>
      <c r="G960" s="209" t="s">
        <v>368</v>
      </c>
      <c r="H960" s="210">
        <v>2</v>
      </c>
      <c r="I960" s="211"/>
      <c r="J960" s="212">
        <f>ROUND(I960*H960,2)</f>
        <v>0</v>
      </c>
      <c r="K960" s="208" t="s">
        <v>167</v>
      </c>
      <c r="L960" s="46"/>
      <c r="M960" s="213" t="s">
        <v>19</v>
      </c>
      <c r="N960" s="214" t="s">
        <v>45</v>
      </c>
      <c r="O960" s="86"/>
      <c r="P960" s="215">
        <f>O960*H960</f>
        <v>0</v>
      </c>
      <c r="Q960" s="215">
        <v>0</v>
      </c>
      <c r="R960" s="215">
        <f>Q960*H960</f>
        <v>0</v>
      </c>
      <c r="S960" s="215">
        <v>0</v>
      </c>
      <c r="T960" s="216">
        <f>S960*H960</f>
        <v>0</v>
      </c>
      <c r="U960" s="40"/>
      <c r="V960" s="40"/>
      <c r="W960" s="40"/>
      <c r="X960" s="40"/>
      <c r="Y960" s="40"/>
      <c r="Z960" s="40"/>
      <c r="AA960" s="40"/>
      <c r="AB960" s="40"/>
      <c r="AC960" s="40"/>
      <c r="AD960" s="40"/>
      <c r="AE960" s="40"/>
      <c r="AR960" s="217" t="s">
        <v>237</v>
      </c>
      <c r="AT960" s="217" t="s">
        <v>145</v>
      </c>
      <c r="AU960" s="217" t="s">
        <v>84</v>
      </c>
      <c r="AY960" s="19" t="s">
        <v>143</v>
      </c>
      <c r="BE960" s="218">
        <f>IF(N960="základní",J960,0)</f>
        <v>0</v>
      </c>
      <c r="BF960" s="218">
        <f>IF(N960="snížená",J960,0)</f>
        <v>0</v>
      </c>
      <c r="BG960" s="218">
        <f>IF(N960="zákl. přenesená",J960,0)</f>
        <v>0</v>
      </c>
      <c r="BH960" s="218">
        <f>IF(N960="sníž. přenesená",J960,0)</f>
        <v>0</v>
      </c>
      <c r="BI960" s="218">
        <f>IF(N960="nulová",J960,0)</f>
        <v>0</v>
      </c>
      <c r="BJ960" s="19" t="s">
        <v>82</v>
      </c>
      <c r="BK960" s="218">
        <f>ROUND(I960*H960,2)</f>
        <v>0</v>
      </c>
      <c r="BL960" s="19" t="s">
        <v>237</v>
      </c>
      <c r="BM960" s="217" t="s">
        <v>1426</v>
      </c>
    </row>
    <row r="961" s="2" customFormat="1">
      <c r="A961" s="40"/>
      <c r="B961" s="41"/>
      <c r="C961" s="42"/>
      <c r="D961" s="219" t="s">
        <v>152</v>
      </c>
      <c r="E961" s="42"/>
      <c r="F961" s="220" t="s">
        <v>1427</v>
      </c>
      <c r="G961" s="42"/>
      <c r="H961" s="42"/>
      <c r="I961" s="221"/>
      <c r="J961" s="42"/>
      <c r="K961" s="42"/>
      <c r="L961" s="46"/>
      <c r="M961" s="222"/>
      <c r="N961" s="223"/>
      <c r="O961" s="86"/>
      <c r="P961" s="86"/>
      <c r="Q961" s="86"/>
      <c r="R961" s="86"/>
      <c r="S961" s="86"/>
      <c r="T961" s="87"/>
      <c r="U961" s="40"/>
      <c r="V961" s="40"/>
      <c r="W961" s="40"/>
      <c r="X961" s="40"/>
      <c r="Y961" s="40"/>
      <c r="Z961" s="40"/>
      <c r="AA961" s="40"/>
      <c r="AB961" s="40"/>
      <c r="AC961" s="40"/>
      <c r="AD961" s="40"/>
      <c r="AE961" s="40"/>
      <c r="AT961" s="19" t="s">
        <v>152</v>
      </c>
      <c r="AU961" s="19" t="s">
        <v>84</v>
      </c>
    </row>
    <row r="962" s="2" customFormat="1" ht="16.5" customHeight="1">
      <c r="A962" s="40"/>
      <c r="B962" s="41"/>
      <c r="C962" s="257" t="s">
        <v>1428</v>
      </c>
      <c r="D962" s="257" t="s">
        <v>203</v>
      </c>
      <c r="E962" s="258" t="s">
        <v>1429</v>
      </c>
      <c r="F962" s="259" t="s">
        <v>1430</v>
      </c>
      <c r="G962" s="260" t="s">
        <v>368</v>
      </c>
      <c r="H962" s="261">
        <v>2</v>
      </c>
      <c r="I962" s="262"/>
      <c r="J962" s="263">
        <f>ROUND(I962*H962,2)</f>
        <v>0</v>
      </c>
      <c r="K962" s="259" t="s">
        <v>19</v>
      </c>
      <c r="L962" s="264"/>
      <c r="M962" s="265" t="s">
        <v>19</v>
      </c>
      <c r="N962" s="266" t="s">
        <v>45</v>
      </c>
      <c r="O962" s="86"/>
      <c r="P962" s="215">
        <f>O962*H962</f>
        <v>0</v>
      </c>
      <c r="Q962" s="215">
        <v>0</v>
      </c>
      <c r="R962" s="215">
        <f>Q962*H962</f>
        <v>0</v>
      </c>
      <c r="S962" s="215">
        <v>0</v>
      </c>
      <c r="T962" s="216">
        <f>S962*H962</f>
        <v>0</v>
      </c>
      <c r="U962" s="40"/>
      <c r="V962" s="40"/>
      <c r="W962" s="40"/>
      <c r="X962" s="40"/>
      <c r="Y962" s="40"/>
      <c r="Z962" s="40"/>
      <c r="AA962" s="40"/>
      <c r="AB962" s="40"/>
      <c r="AC962" s="40"/>
      <c r="AD962" s="40"/>
      <c r="AE962" s="40"/>
      <c r="AR962" s="217" t="s">
        <v>356</v>
      </c>
      <c r="AT962" s="217" t="s">
        <v>203</v>
      </c>
      <c r="AU962" s="217" t="s">
        <v>84</v>
      </c>
      <c r="AY962" s="19" t="s">
        <v>143</v>
      </c>
      <c r="BE962" s="218">
        <f>IF(N962="základní",J962,0)</f>
        <v>0</v>
      </c>
      <c r="BF962" s="218">
        <f>IF(N962="snížená",J962,0)</f>
        <v>0</v>
      </c>
      <c r="BG962" s="218">
        <f>IF(N962="zákl. přenesená",J962,0)</f>
        <v>0</v>
      </c>
      <c r="BH962" s="218">
        <f>IF(N962="sníž. přenesená",J962,0)</f>
        <v>0</v>
      </c>
      <c r="BI962" s="218">
        <f>IF(N962="nulová",J962,0)</f>
        <v>0</v>
      </c>
      <c r="BJ962" s="19" t="s">
        <v>82</v>
      </c>
      <c r="BK962" s="218">
        <f>ROUND(I962*H962,2)</f>
        <v>0</v>
      </c>
      <c r="BL962" s="19" t="s">
        <v>237</v>
      </c>
      <c r="BM962" s="217" t="s">
        <v>1431</v>
      </c>
    </row>
    <row r="963" s="2" customFormat="1" ht="24.15" customHeight="1">
      <c r="A963" s="40"/>
      <c r="B963" s="41"/>
      <c r="C963" s="206" t="s">
        <v>1432</v>
      </c>
      <c r="D963" s="206" t="s">
        <v>145</v>
      </c>
      <c r="E963" s="207" t="s">
        <v>1433</v>
      </c>
      <c r="F963" s="208" t="s">
        <v>1434</v>
      </c>
      <c r="G963" s="209" t="s">
        <v>368</v>
      </c>
      <c r="H963" s="210">
        <v>1</v>
      </c>
      <c r="I963" s="211"/>
      <c r="J963" s="212">
        <f>ROUND(I963*H963,2)</f>
        <v>0</v>
      </c>
      <c r="K963" s="208" t="s">
        <v>167</v>
      </c>
      <c r="L963" s="46"/>
      <c r="M963" s="213" t="s">
        <v>19</v>
      </c>
      <c r="N963" s="214" t="s">
        <v>45</v>
      </c>
      <c r="O963" s="86"/>
      <c r="P963" s="215">
        <f>O963*H963</f>
        <v>0</v>
      </c>
      <c r="Q963" s="215">
        <v>0</v>
      </c>
      <c r="R963" s="215">
        <f>Q963*H963</f>
        <v>0</v>
      </c>
      <c r="S963" s="215">
        <v>0</v>
      </c>
      <c r="T963" s="216">
        <f>S963*H963</f>
        <v>0</v>
      </c>
      <c r="U963" s="40"/>
      <c r="V963" s="40"/>
      <c r="W963" s="40"/>
      <c r="X963" s="40"/>
      <c r="Y963" s="40"/>
      <c r="Z963" s="40"/>
      <c r="AA963" s="40"/>
      <c r="AB963" s="40"/>
      <c r="AC963" s="40"/>
      <c r="AD963" s="40"/>
      <c r="AE963" s="40"/>
      <c r="AR963" s="217" t="s">
        <v>237</v>
      </c>
      <c r="AT963" s="217" t="s">
        <v>145</v>
      </c>
      <c r="AU963" s="217" t="s">
        <v>84</v>
      </c>
      <c r="AY963" s="19" t="s">
        <v>143</v>
      </c>
      <c r="BE963" s="218">
        <f>IF(N963="základní",J963,0)</f>
        <v>0</v>
      </c>
      <c r="BF963" s="218">
        <f>IF(N963="snížená",J963,0)</f>
        <v>0</v>
      </c>
      <c r="BG963" s="218">
        <f>IF(N963="zákl. přenesená",J963,0)</f>
        <v>0</v>
      </c>
      <c r="BH963" s="218">
        <f>IF(N963="sníž. přenesená",J963,0)</f>
        <v>0</v>
      </c>
      <c r="BI963" s="218">
        <f>IF(N963="nulová",J963,0)</f>
        <v>0</v>
      </c>
      <c r="BJ963" s="19" t="s">
        <v>82</v>
      </c>
      <c r="BK963" s="218">
        <f>ROUND(I963*H963,2)</f>
        <v>0</v>
      </c>
      <c r="BL963" s="19" t="s">
        <v>237</v>
      </c>
      <c r="BM963" s="217" t="s">
        <v>1435</v>
      </c>
    </row>
    <row r="964" s="2" customFormat="1">
      <c r="A964" s="40"/>
      <c r="B964" s="41"/>
      <c r="C964" s="42"/>
      <c r="D964" s="219" t="s">
        <v>152</v>
      </c>
      <c r="E964" s="42"/>
      <c r="F964" s="220" t="s">
        <v>1436</v>
      </c>
      <c r="G964" s="42"/>
      <c r="H964" s="42"/>
      <c r="I964" s="221"/>
      <c r="J964" s="42"/>
      <c r="K964" s="42"/>
      <c r="L964" s="46"/>
      <c r="M964" s="222"/>
      <c r="N964" s="223"/>
      <c r="O964" s="86"/>
      <c r="P964" s="86"/>
      <c r="Q964" s="86"/>
      <c r="R964" s="86"/>
      <c r="S964" s="86"/>
      <c r="T964" s="87"/>
      <c r="U964" s="40"/>
      <c r="V964" s="40"/>
      <c r="W964" s="40"/>
      <c r="X964" s="40"/>
      <c r="Y964" s="40"/>
      <c r="Z964" s="40"/>
      <c r="AA964" s="40"/>
      <c r="AB964" s="40"/>
      <c r="AC964" s="40"/>
      <c r="AD964" s="40"/>
      <c r="AE964" s="40"/>
      <c r="AT964" s="19" t="s">
        <v>152</v>
      </c>
      <c r="AU964" s="19" t="s">
        <v>84</v>
      </c>
    </row>
    <row r="965" s="2" customFormat="1" ht="21.75" customHeight="1">
      <c r="A965" s="40"/>
      <c r="B965" s="41"/>
      <c r="C965" s="257" t="s">
        <v>1437</v>
      </c>
      <c r="D965" s="257" t="s">
        <v>203</v>
      </c>
      <c r="E965" s="258" t="s">
        <v>1438</v>
      </c>
      <c r="F965" s="259" t="s">
        <v>1439</v>
      </c>
      <c r="G965" s="260" t="s">
        <v>368</v>
      </c>
      <c r="H965" s="261">
        <v>1</v>
      </c>
      <c r="I965" s="262"/>
      <c r="J965" s="263">
        <f>ROUND(I965*H965,2)</f>
        <v>0</v>
      </c>
      <c r="K965" s="259" t="s">
        <v>167</v>
      </c>
      <c r="L965" s="264"/>
      <c r="M965" s="265" t="s">
        <v>19</v>
      </c>
      <c r="N965" s="266" t="s">
        <v>45</v>
      </c>
      <c r="O965" s="86"/>
      <c r="P965" s="215">
        <f>O965*H965</f>
        <v>0</v>
      </c>
      <c r="Q965" s="215">
        <v>0.017500000000000002</v>
      </c>
      <c r="R965" s="215">
        <f>Q965*H965</f>
        <v>0.017500000000000002</v>
      </c>
      <c r="S965" s="215">
        <v>0</v>
      </c>
      <c r="T965" s="216">
        <f>S965*H965</f>
        <v>0</v>
      </c>
      <c r="U965" s="40"/>
      <c r="V965" s="40"/>
      <c r="W965" s="40"/>
      <c r="X965" s="40"/>
      <c r="Y965" s="40"/>
      <c r="Z965" s="40"/>
      <c r="AA965" s="40"/>
      <c r="AB965" s="40"/>
      <c r="AC965" s="40"/>
      <c r="AD965" s="40"/>
      <c r="AE965" s="40"/>
      <c r="AR965" s="217" t="s">
        <v>356</v>
      </c>
      <c r="AT965" s="217" t="s">
        <v>203</v>
      </c>
      <c r="AU965" s="217" t="s">
        <v>84</v>
      </c>
      <c r="AY965" s="19" t="s">
        <v>143</v>
      </c>
      <c r="BE965" s="218">
        <f>IF(N965="základní",J965,0)</f>
        <v>0</v>
      </c>
      <c r="BF965" s="218">
        <f>IF(N965="snížená",J965,0)</f>
        <v>0</v>
      </c>
      <c r="BG965" s="218">
        <f>IF(N965="zákl. přenesená",J965,0)</f>
        <v>0</v>
      </c>
      <c r="BH965" s="218">
        <f>IF(N965="sníž. přenesená",J965,0)</f>
        <v>0</v>
      </c>
      <c r="BI965" s="218">
        <f>IF(N965="nulová",J965,0)</f>
        <v>0</v>
      </c>
      <c r="BJ965" s="19" t="s">
        <v>82</v>
      </c>
      <c r="BK965" s="218">
        <f>ROUND(I965*H965,2)</f>
        <v>0</v>
      </c>
      <c r="BL965" s="19" t="s">
        <v>237</v>
      </c>
      <c r="BM965" s="217" t="s">
        <v>1440</v>
      </c>
    </row>
    <row r="966" s="2" customFormat="1" ht="24.15" customHeight="1">
      <c r="A966" s="40"/>
      <c r="B966" s="41"/>
      <c r="C966" s="206" t="s">
        <v>1441</v>
      </c>
      <c r="D966" s="206" t="s">
        <v>145</v>
      </c>
      <c r="E966" s="207" t="s">
        <v>1442</v>
      </c>
      <c r="F966" s="208" t="s">
        <v>1443</v>
      </c>
      <c r="G966" s="209" t="s">
        <v>368</v>
      </c>
      <c r="H966" s="210">
        <v>1</v>
      </c>
      <c r="I966" s="211"/>
      <c r="J966" s="212">
        <f>ROUND(I966*H966,2)</f>
        <v>0</v>
      </c>
      <c r="K966" s="208" t="s">
        <v>167</v>
      </c>
      <c r="L966" s="46"/>
      <c r="M966" s="213" t="s">
        <v>19</v>
      </c>
      <c r="N966" s="214" t="s">
        <v>45</v>
      </c>
      <c r="O966" s="86"/>
      <c r="P966" s="215">
        <f>O966*H966</f>
        <v>0</v>
      </c>
      <c r="Q966" s="215">
        <v>0.00088000000000000003</v>
      </c>
      <c r="R966" s="215">
        <f>Q966*H966</f>
        <v>0.00088000000000000003</v>
      </c>
      <c r="S966" s="215">
        <v>0</v>
      </c>
      <c r="T966" s="216">
        <f>S966*H966</f>
        <v>0</v>
      </c>
      <c r="U966" s="40"/>
      <c r="V966" s="40"/>
      <c r="W966" s="40"/>
      <c r="X966" s="40"/>
      <c r="Y966" s="40"/>
      <c r="Z966" s="40"/>
      <c r="AA966" s="40"/>
      <c r="AB966" s="40"/>
      <c r="AC966" s="40"/>
      <c r="AD966" s="40"/>
      <c r="AE966" s="40"/>
      <c r="AR966" s="217" t="s">
        <v>237</v>
      </c>
      <c r="AT966" s="217" t="s">
        <v>145</v>
      </c>
      <c r="AU966" s="217" t="s">
        <v>84</v>
      </c>
      <c r="AY966" s="19" t="s">
        <v>143</v>
      </c>
      <c r="BE966" s="218">
        <f>IF(N966="základní",J966,0)</f>
        <v>0</v>
      </c>
      <c r="BF966" s="218">
        <f>IF(N966="snížená",J966,0)</f>
        <v>0</v>
      </c>
      <c r="BG966" s="218">
        <f>IF(N966="zákl. přenesená",J966,0)</f>
        <v>0</v>
      </c>
      <c r="BH966" s="218">
        <f>IF(N966="sníž. přenesená",J966,0)</f>
        <v>0</v>
      </c>
      <c r="BI966" s="218">
        <f>IF(N966="nulová",J966,0)</f>
        <v>0</v>
      </c>
      <c r="BJ966" s="19" t="s">
        <v>82</v>
      </c>
      <c r="BK966" s="218">
        <f>ROUND(I966*H966,2)</f>
        <v>0</v>
      </c>
      <c r="BL966" s="19" t="s">
        <v>237</v>
      </c>
      <c r="BM966" s="217" t="s">
        <v>1444</v>
      </c>
    </row>
    <row r="967" s="2" customFormat="1">
      <c r="A967" s="40"/>
      <c r="B967" s="41"/>
      <c r="C967" s="42"/>
      <c r="D967" s="219" t="s">
        <v>152</v>
      </c>
      <c r="E967" s="42"/>
      <c r="F967" s="220" t="s">
        <v>1445</v>
      </c>
      <c r="G967" s="42"/>
      <c r="H967" s="42"/>
      <c r="I967" s="221"/>
      <c r="J967" s="42"/>
      <c r="K967" s="42"/>
      <c r="L967" s="46"/>
      <c r="M967" s="222"/>
      <c r="N967" s="223"/>
      <c r="O967" s="86"/>
      <c r="P967" s="86"/>
      <c r="Q967" s="86"/>
      <c r="R967" s="86"/>
      <c r="S967" s="86"/>
      <c r="T967" s="87"/>
      <c r="U967" s="40"/>
      <c r="V967" s="40"/>
      <c r="W967" s="40"/>
      <c r="X967" s="40"/>
      <c r="Y967" s="40"/>
      <c r="Z967" s="40"/>
      <c r="AA967" s="40"/>
      <c r="AB967" s="40"/>
      <c r="AC967" s="40"/>
      <c r="AD967" s="40"/>
      <c r="AE967" s="40"/>
      <c r="AT967" s="19" t="s">
        <v>152</v>
      </c>
      <c r="AU967" s="19" t="s">
        <v>84</v>
      </c>
    </row>
    <row r="968" s="2" customFormat="1" ht="24.15" customHeight="1">
      <c r="A968" s="40"/>
      <c r="B968" s="41"/>
      <c r="C968" s="257" t="s">
        <v>1446</v>
      </c>
      <c r="D968" s="257" t="s">
        <v>203</v>
      </c>
      <c r="E968" s="258" t="s">
        <v>1447</v>
      </c>
      <c r="F968" s="259" t="s">
        <v>1448</v>
      </c>
      <c r="G968" s="260" t="s">
        <v>368</v>
      </c>
      <c r="H968" s="261">
        <v>1</v>
      </c>
      <c r="I968" s="262"/>
      <c r="J968" s="263">
        <f>ROUND(I968*H968,2)</f>
        <v>0</v>
      </c>
      <c r="K968" s="259" t="s">
        <v>19</v>
      </c>
      <c r="L968" s="264"/>
      <c r="M968" s="265" t="s">
        <v>19</v>
      </c>
      <c r="N968" s="266" t="s">
        <v>45</v>
      </c>
      <c r="O968" s="86"/>
      <c r="P968" s="215">
        <f>O968*H968</f>
        <v>0</v>
      </c>
      <c r="Q968" s="215">
        <v>0</v>
      </c>
      <c r="R968" s="215">
        <f>Q968*H968</f>
        <v>0</v>
      </c>
      <c r="S968" s="215">
        <v>0</v>
      </c>
      <c r="T968" s="216">
        <f>S968*H968</f>
        <v>0</v>
      </c>
      <c r="U968" s="40"/>
      <c r="V968" s="40"/>
      <c r="W968" s="40"/>
      <c r="X968" s="40"/>
      <c r="Y968" s="40"/>
      <c r="Z968" s="40"/>
      <c r="AA968" s="40"/>
      <c r="AB968" s="40"/>
      <c r="AC968" s="40"/>
      <c r="AD968" s="40"/>
      <c r="AE968" s="40"/>
      <c r="AR968" s="217" t="s">
        <v>356</v>
      </c>
      <c r="AT968" s="217" t="s">
        <v>203</v>
      </c>
      <c r="AU968" s="217" t="s">
        <v>84</v>
      </c>
      <c r="AY968" s="19" t="s">
        <v>143</v>
      </c>
      <c r="BE968" s="218">
        <f>IF(N968="základní",J968,0)</f>
        <v>0</v>
      </c>
      <c r="BF968" s="218">
        <f>IF(N968="snížená",J968,0)</f>
        <v>0</v>
      </c>
      <c r="BG968" s="218">
        <f>IF(N968="zákl. přenesená",J968,0)</f>
        <v>0</v>
      </c>
      <c r="BH968" s="218">
        <f>IF(N968="sníž. přenesená",J968,0)</f>
        <v>0</v>
      </c>
      <c r="BI968" s="218">
        <f>IF(N968="nulová",J968,0)</f>
        <v>0</v>
      </c>
      <c r="BJ968" s="19" t="s">
        <v>82</v>
      </c>
      <c r="BK968" s="218">
        <f>ROUND(I968*H968,2)</f>
        <v>0</v>
      </c>
      <c r="BL968" s="19" t="s">
        <v>237</v>
      </c>
      <c r="BM968" s="217" t="s">
        <v>1449</v>
      </c>
    </row>
    <row r="969" s="2" customFormat="1" ht="16.5" customHeight="1">
      <c r="A969" s="40"/>
      <c r="B969" s="41"/>
      <c r="C969" s="206" t="s">
        <v>1450</v>
      </c>
      <c r="D969" s="206" t="s">
        <v>145</v>
      </c>
      <c r="E969" s="207" t="s">
        <v>1451</v>
      </c>
      <c r="F969" s="208" t="s">
        <v>1452</v>
      </c>
      <c r="G969" s="209" t="s">
        <v>368</v>
      </c>
      <c r="H969" s="210">
        <v>2</v>
      </c>
      <c r="I969" s="211"/>
      <c r="J969" s="212">
        <f>ROUND(I969*H969,2)</f>
        <v>0</v>
      </c>
      <c r="K969" s="208" t="s">
        <v>167</v>
      </c>
      <c r="L969" s="46"/>
      <c r="M969" s="213" t="s">
        <v>19</v>
      </c>
      <c r="N969" s="214" t="s">
        <v>45</v>
      </c>
      <c r="O969" s="86"/>
      <c r="P969" s="215">
        <f>O969*H969</f>
        <v>0</v>
      </c>
      <c r="Q969" s="215">
        <v>0</v>
      </c>
      <c r="R969" s="215">
        <f>Q969*H969</f>
        <v>0</v>
      </c>
      <c r="S969" s="215">
        <v>0</v>
      </c>
      <c r="T969" s="216">
        <f>S969*H969</f>
        <v>0</v>
      </c>
      <c r="U969" s="40"/>
      <c r="V969" s="40"/>
      <c r="W969" s="40"/>
      <c r="X969" s="40"/>
      <c r="Y969" s="40"/>
      <c r="Z969" s="40"/>
      <c r="AA969" s="40"/>
      <c r="AB969" s="40"/>
      <c r="AC969" s="40"/>
      <c r="AD969" s="40"/>
      <c r="AE969" s="40"/>
      <c r="AR969" s="217" t="s">
        <v>237</v>
      </c>
      <c r="AT969" s="217" t="s">
        <v>145</v>
      </c>
      <c r="AU969" s="217" t="s">
        <v>84</v>
      </c>
      <c r="AY969" s="19" t="s">
        <v>143</v>
      </c>
      <c r="BE969" s="218">
        <f>IF(N969="základní",J969,0)</f>
        <v>0</v>
      </c>
      <c r="BF969" s="218">
        <f>IF(N969="snížená",J969,0)</f>
        <v>0</v>
      </c>
      <c r="BG969" s="218">
        <f>IF(N969="zákl. přenesená",J969,0)</f>
        <v>0</v>
      </c>
      <c r="BH969" s="218">
        <f>IF(N969="sníž. přenesená",J969,0)</f>
        <v>0</v>
      </c>
      <c r="BI969" s="218">
        <f>IF(N969="nulová",J969,0)</f>
        <v>0</v>
      </c>
      <c r="BJ969" s="19" t="s">
        <v>82</v>
      </c>
      <c r="BK969" s="218">
        <f>ROUND(I969*H969,2)</f>
        <v>0</v>
      </c>
      <c r="BL969" s="19" t="s">
        <v>237</v>
      </c>
      <c r="BM969" s="217" t="s">
        <v>1453</v>
      </c>
    </row>
    <row r="970" s="2" customFormat="1">
      <c r="A970" s="40"/>
      <c r="B970" s="41"/>
      <c r="C970" s="42"/>
      <c r="D970" s="219" t="s">
        <v>152</v>
      </c>
      <c r="E970" s="42"/>
      <c r="F970" s="220" t="s">
        <v>1454</v>
      </c>
      <c r="G970" s="42"/>
      <c r="H970" s="42"/>
      <c r="I970" s="221"/>
      <c r="J970" s="42"/>
      <c r="K970" s="42"/>
      <c r="L970" s="46"/>
      <c r="M970" s="222"/>
      <c r="N970" s="223"/>
      <c r="O970" s="86"/>
      <c r="P970" s="86"/>
      <c r="Q970" s="86"/>
      <c r="R970" s="86"/>
      <c r="S970" s="86"/>
      <c r="T970" s="87"/>
      <c r="U970" s="40"/>
      <c r="V970" s="40"/>
      <c r="W970" s="40"/>
      <c r="X970" s="40"/>
      <c r="Y970" s="40"/>
      <c r="Z970" s="40"/>
      <c r="AA970" s="40"/>
      <c r="AB970" s="40"/>
      <c r="AC970" s="40"/>
      <c r="AD970" s="40"/>
      <c r="AE970" s="40"/>
      <c r="AT970" s="19" t="s">
        <v>152</v>
      </c>
      <c r="AU970" s="19" t="s">
        <v>84</v>
      </c>
    </row>
    <row r="971" s="2" customFormat="1" ht="16.5" customHeight="1">
      <c r="A971" s="40"/>
      <c r="B971" s="41"/>
      <c r="C971" s="257" t="s">
        <v>1455</v>
      </c>
      <c r="D971" s="257" t="s">
        <v>203</v>
      </c>
      <c r="E971" s="258" t="s">
        <v>1456</v>
      </c>
      <c r="F971" s="259" t="s">
        <v>1457</v>
      </c>
      <c r="G971" s="260" t="s">
        <v>368</v>
      </c>
      <c r="H971" s="261">
        <v>2</v>
      </c>
      <c r="I971" s="262"/>
      <c r="J971" s="263">
        <f>ROUND(I971*H971,2)</f>
        <v>0</v>
      </c>
      <c r="K971" s="259" t="s">
        <v>167</v>
      </c>
      <c r="L971" s="264"/>
      <c r="M971" s="265" t="s">
        <v>19</v>
      </c>
      <c r="N971" s="266" t="s">
        <v>45</v>
      </c>
      <c r="O971" s="86"/>
      <c r="P971" s="215">
        <f>O971*H971</f>
        <v>0</v>
      </c>
      <c r="Q971" s="215">
        <v>0.0023999999999999998</v>
      </c>
      <c r="R971" s="215">
        <f>Q971*H971</f>
        <v>0.0047999999999999996</v>
      </c>
      <c r="S971" s="215">
        <v>0</v>
      </c>
      <c r="T971" s="216">
        <f>S971*H971</f>
        <v>0</v>
      </c>
      <c r="U971" s="40"/>
      <c r="V971" s="40"/>
      <c r="W971" s="40"/>
      <c r="X971" s="40"/>
      <c r="Y971" s="40"/>
      <c r="Z971" s="40"/>
      <c r="AA971" s="40"/>
      <c r="AB971" s="40"/>
      <c r="AC971" s="40"/>
      <c r="AD971" s="40"/>
      <c r="AE971" s="40"/>
      <c r="AR971" s="217" t="s">
        <v>356</v>
      </c>
      <c r="AT971" s="217" t="s">
        <v>203</v>
      </c>
      <c r="AU971" s="217" t="s">
        <v>84</v>
      </c>
      <c r="AY971" s="19" t="s">
        <v>143</v>
      </c>
      <c r="BE971" s="218">
        <f>IF(N971="základní",J971,0)</f>
        <v>0</v>
      </c>
      <c r="BF971" s="218">
        <f>IF(N971="snížená",J971,0)</f>
        <v>0</v>
      </c>
      <c r="BG971" s="218">
        <f>IF(N971="zákl. přenesená",J971,0)</f>
        <v>0</v>
      </c>
      <c r="BH971" s="218">
        <f>IF(N971="sníž. přenesená",J971,0)</f>
        <v>0</v>
      </c>
      <c r="BI971" s="218">
        <f>IF(N971="nulová",J971,0)</f>
        <v>0</v>
      </c>
      <c r="BJ971" s="19" t="s">
        <v>82</v>
      </c>
      <c r="BK971" s="218">
        <f>ROUND(I971*H971,2)</f>
        <v>0</v>
      </c>
      <c r="BL971" s="19" t="s">
        <v>237</v>
      </c>
      <c r="BM971" s="217" t="s">
        <v>1458</v>
      </c>
    </row>
    <row r="972" s="2" customFormat="1" ht="16.5" customHeight="1">
      <c r="A972" s="40"/>
      <c r="B972" s="41"/>
      <c r="C972" s="206" t="s">
        <v>1459</v>
      </c>
      <c r="D972" s="206" t="s">
        <v>145</v>
      </c>
      <c r="E972" s="207" t="s">
        <v>1460</v>
      </c>
      <c r="F972" s="208" t="s">
        <v>1461</v>
      </c>
      <c r="G972" s="209" t="s">
        <v>368</v>
      </c>
      <c r="H972" s="210">
        <v>25</v>
      </c>
      <c r="I972" s="211"/>
      <c r="J972" s="212">
        <f>ROUND(I972*H972,2)</f>
        <v>0</v>
      </c>
      <c r="K972" s="208" t="s">
        <v>167</v>
      </c>
      <c r="L972" s="46"/>
      <c r="M972" s="213" t="s">
        <v>19</v>
      </c>
      <c r="N972" s="214" t="s">
        <v>45</v>
      </c>
      <c r="O972" s="86"/>
      <c r="P972" s="215">
        <f>O972*H972</f>
        <v>0</v>
      </c>
      <c r="Q972" s="215">
        <v>0</v>
      </c>
      <c r="R972" s="215">
        <f>Q972*H972</f>
        <v>0</v>
      </c>
      <c r="S972" s="215">
        <v>0</v>
      </c>
      <c r="T972" s="216">
        <f>S972*H972</f>
        <v>0</v>
      </c>
      <c r="U972" s="40"/>
      <c r="V972" s="40"/>
      <c r="W972" s="40"/>
      <c r="X972" s="40"/>
      <c r="Y972" s="40"/>
      <c r="Z972" s="40"/>
      <c r="AA972" s="40"/>
      <c r="AB972" s="40"/>
      <c r="AC972" s="40"/>
      <c r="AD972" s="40"/>
      <c r="AE972" s="40"/>
      <c r="AR972" s="217" t="s">
        <v>237</v>
      </c>
      <c r="AT972" s="217" t="s">
        <v>145</v>
      </c>
      <c r="AU972" s="217" t="s">
        <v>84</v>
      </c>
      <c r="AY972" s="19" t="s">
        <v>143</v>
      </c>
      <c r="BE972" s="218">
        <f>IF(N972="základní",J972,0)</f>
        <v>0</v>
      </c>
      <c r="BF972" s="218">
        <f>IF(N972="snížená",J972,0)</f>
        <v>0</v>
      </c>
      <c r="BG972" s="218">
        <f>IF(N972="zákl. přenesená",J972,0)</f>
        <v>0</v>
      </c>
      <c r="BH972" s="218">
        <f>IF(N972="sníž. přenesená",J972,0)</f>
        <v>0</v>
      </c>
      <c r="BI972" s="218">
        <f>IF(N972="nulová",J972,0)</f>
        <v>0</v>
      </c>
      <c r="BJ972" s="19" t="s">
        <v>82</v>
      </c>
      <c r="BK972" s="218">
        <f>ROUND(I972*H972,2)</f>
        <v>0</v>
      </c>
      <c r="BL972" s="19" t="s">
        <v>237</v>
      </c>
      <c r="BM972" s="217" t="s">
        <v>1462</v>
      </c>
    </row>
    <row r="973" s="2" customFormat="1">
      <c r="A973" s="40"/>
      <c r="B973" s="41"/>
      <c r="C973" s="42"/>
      <c r="D973" s="219" t="s">
        <v>152</v>
      </c>
      <c r="E973" s="42"/>
      <c r="F973" s="220" t="s">
        <v>1463</v>
      </c>
      <c r="G973" s="42"/>
      <c r="H973" s="42"/>
      <c r="I973" s="221"/>
      <c r="J973" s="42"/>
      <c r="K973" s="42"/>
      <c r="L973" s="46"/>
      <c r="M973" s="222"/>
      <c r="N973" s="223"/>
      <c r="O973" s="86"/>
      <c r="P973" s="86"/>
      <c r="Q973" s="86"/>
      <c r="R973" s="86"/>
      <c r="S973" s="86"/>
      <c r="T973" s="87"/>
      <c r="U973" s="40"/>
      <c r="V973" s="40"/>
      <c r="W973" s="40"/>
      <c r="X973" s="40"/>
      <c r="Y973" s="40"/>
      <c r="Z973" s="40"/>
      <c r="AA973" s="40"/>
      <c r="AB973" s="40"/>
      <c r="AC973" s="40"/>
      <c r="AD973" s="40"/>
      <c r="AE973" s="40"/>
      <c r="AT973" s="19" t="s">
        <v>152</v>
      </c>
      <c r="AU973" s="19" t="s">
        <v>84</v>
      </c>
    </row>
    <row r="974" s="2" customFormat="1" ht="16.5" customHeight="1">
      <c r="A974" s="40"/>
      <c r="B974" s="41"/>
      <c r="C974" s="257" t="s">
        <v>1464</v>
      </c>
      <c r="D974" s="257" t="s">
        <v>203</v>
      </c>
      <c r="E974" s="258" t="s">
        <v>1465</v>
      </c>
      <c r="F974" s="259" t="s">
        <v>1466</v>
      </c>
      <c r="G974" s="260" t="s">
        <v>368</v>
      </c>
      <c r="H974" s="261">
        <v>1</v>
      </c>
      <c r="I974" s="262"/>
      <c r="J974" s="263">
        <f>ROUND(I974*H974,2)</f>
        <v>0</v>
      </c>
      <c r="K974" s="259" t="s">
        <v>167</v>
      </c>
      <c r="L974" s="264"/>
      <c r="M974" s="265" t="s">
        <v>19</v>
      </c>
      <c r="N974" s="266" t="s">
        <v>45</v>
      </c>
      <c r="O974" s="86"/>
      <c r="P974" s="215">
        <f>O974*H974</f>
        <v>0</v>
      </c>
      <c r="Q974" s="215">
        <v>0.00014999999999999999</v>
      </c>
      <c r="R974" s="215">
        <f>Q974*H974</f>
        <v>0.00014999999999999999</v>
      </c>
      <c r="S974" s="215">
        <v>0</v>
      </c>
      <c r="T974" s="216">
        <f>S974*H974</f>
        <v>0</v>
      </c>
      <c r="U974" s="40"/>
      <c r="V974" s="40"/>
      <c r="W974" s="40"/>
      <c r="X974" s="40"/>
      <c r="Y974" s="40"/>
      <c r="Z974" s="40"/>
      <c r="AA974" s="40"/>
      <c r="AB974" s="40"/>
      <c r="AC974" s="40"/>
      <c r="AD974" s="40"/>
      <c r="AE974" s="40"/>
      <c r="AR974" s="217" t="s">
        <v>356</v>
      </c>
      <c r="AT974" s="217" t="s">
        <v>203</v>
      </c>
      <c r="AU974" s="217" t="s">
        <v>84</v>
      </c>
      <c r="AY974" s="19" t="s">
        <v>143</v>
      </c>
      <c r="BE974" s="218">
        <f>IF(N974="základní",J974,0)</f>
        <v>0</v>
      </c>
      <c r="BF974" s="218">
        <f>IF(N974="snížená",J974,0)</f>
        <v>0</v>
      </c>
      <c r="BG974" s="218">
        <f>IF(N974="zákl. přenesená",J974,0)</f>
        <v>0</v>
      </c>
      <c r="BH974" s="218">
        <f>IF(N974="sníž. přenesená",J974,0)</f>
        <v>0</v>
      </c>
      <c r="BI974" s="218">
        <f>IF(N974="nulová",J974,0)</f>
        <v>0</v>
      </c>
      <c r="BJ974" s="19" t="s">
        <v>82</v>
      </c>
      <c r="BK974" s="218">
        <f>ROUND(I974*H974,2)</f>
        <v>0</v>
      </c>
      <c r="BL974" s="19" t="s">
        <v>237</v>
      </c>
      <c r="BM974" s="217" t="s">
        <v>1467</v>
      </c>
    </row>
    <row r="975" s="2" customFormat="1" ht="16.5" customHeight="1">
      <c r="A975" s="40"/>
      <c r="B975" s="41"/>
      <c r="C975" s="257" t="s">
        <v>1468</v>
      </c>
      <c r="D975" s="257" t="s">
        <v>203</v>
      </c>
      <c r="E975" s="258" t="s">
        <v>1469</v>
      </c>
      <c r="F975" s="259" t="s">
        <v>1470</v>
      </c>
      <c r="G975" s="260" t="s">
        <v>368</v>
      </c>
      <c r="H975" s="261">
        <v>24</v>
      </c>
      <c r="I975" s="262"/>
      <c r="J975" s="263">
        <f>ROUND(I975*H975,2)</f>
        <v>0</v>
      </c>
      <c r="K975" s="259" t="s">
        <v>167</v>
      </c>
      <c r="L975" s="264"/>
      <c r="M975" s="265" t="s">
        <v>19</v>
      </c>
      <c r="N975" s="266" t="s">
        <v>45</v>
      </c>
      <c r="O975" s="86"/>
      <c r="P975" s="215">
        <f>O975*H975</f>
        <v>0</v>
      </c>
      <c r="Q975" s="215">
        <v>0.00014999999999999999</v>
      </c>
      <c r="R975" s="215">
        <f>Q975*H975</f>
        <v>0.0035999999999999999</v>
      </c>
      <c r="S975" s="215">
        <v>0</v>
      </c>
      <c r="T975" s="216">
        <f>S975*H975</f>
        <v>0</v>
      </c>
      <c r="U975" s="40"/>
      <c r="V975" s="40"/>
      <c r="W975" s="40"/>
      <c r="X975" s="40"/>
      <c r="Y975" s="40"/>
      <c r="Z975" s="40"/>
      <c r="AA975" s="40"/>
      <c r="AB975" s="40"/>
      <c r="AC975" s="40"/>
      <c r="AD975" s="40"/>
      <c r="AE975" s="40"/>
      <c r="AR975" s="217" t="s">
        <v>356</v>
      </c>
      <c r="AT975" s="217" t="s">
        <v>203</v>
      </c>
      <c r="AU975" s="217" t="s">
        <v>84</v>
      </c>
      <c r="AY975" s="19" t="s">
        <v>143</v>
      </c>
      <c r="BE975" s="218">
        <f>IF(N975="základní",J975,0)</f>
        <v>0</v>
      </c>
      <c r="BF975" s="218">
        <f>IF(N975="snížená",J975,0)</f>
        <v>0</v>
      </c>
      <c r="BG975" s="218">
        <f>IF(N975="zákl. přenesená",J975,0)</f>
        <v>0</v>
      </c>
      <c r="BH975" s="218">
        <f>IF(N975="sníž. přenesená",J975,0)</f>
        <v>0</v>
      </c>
      <c r="BI975" s="218">
        <f>IF(N975="nulová",J975,0)</f>
        <v>0</v>
      </c>
      <c r="BJ975" s="19" t="s">
        <v>82</v>
      </c>
      <c r="BK975" s="218">
        <f>ROUND(I975*H975,2)</f>
        <v>0</v>
      </c>
      <c r="BL975" s="19" t="s">
        <v>237</v>
      </c>
      <c r="BM975" s="217" t="s">
        <v>1471</v>
      </c>
    </row>
    <row r="976" s="2" customFormat="1" ht="16.5" customHeight="1">
      <c r="A976" s="40"/>
      <c r="B976" s="41"/>
      <c r="C976" s="206" t="s">
        <v>1472</v>
      </c>
      <c r="D976" s="206" t="s">
        <v>145</v>
      </c>
      <c r="E976" s="207" t="s">
        <v>1473</v>
      </c>
      <c r="F976" s="208" t="s">
        <v>1474</v>
      </c>
      <c r="G976" s="209" t="s">
        <v>368</v>
      </c>
      <c r="H976" s="210">
        <v>2</v>
      </c>
      <c r="I976" s="211"/>
      <c r="J976" s="212">
        <f>ROUND(I976*H976,2)</f>
        <v>0</v>
      </c>
      <c r="K976" s="208" t="s">
        <v>167</v>
      </c>
      <c r="L976" s="46"/>
      <c r="M976" s="213" t="s">
        <v>19</v>
      </c>
      <c r="N976" s="214" t="s">
        <v>45</v>
      </c>
      <c r="O976" s="86"/>
      <c r="P976" s="215">
        <f>O976*H976</f>
        <v>0</v>
      </c>
      <c r="Q976" s="215">
        <v>0</v>
      </c>
      <c r="R976" s="215">
        <f>Q976*H976</f>
        <v>0</v>
      </c>
      <c r="S976" s="215">
        <v>0</v>
      </c>
      <c r="T976" s="216">
        <f>S976*H976</f>
        <v>0</v>
      </c>
      <c r="U976" s="40"/>
      <c r="V976" s="40"/>
      <c r="W976" s="40"/>
      <c r="X976" s="40"/>
      <c r="Y976" s="40"/>
      <c r="Z976" s="40"/>
      <c r="AA976" s="40"/>
      <c r="AB976" s="40"/>
      <c r="AC976" s="40"/>
      <c r="AD976" s="40"/>
      <c r="AE976" s="40"/>
      <c r="AR976" s="217" t="s">
        <v>237</v>
      </c>
      <c r="AT976" s="217" t="s">
        <v>145</v>
      </c>
      <c r="AU976" s="217" t="s">
        <v>84</v>
      </c>
      <c r="AY976" s="19" t="s">
        <v>143</v>
      </c>
      <c r="BE976" s="218">
        <f>IF(N976="základní",J976,0)</f>
        <v>0</v>
      </c>
      <c r="BF976" s="218">
        <f>IF(N976="snížená",J976,0)</f>
        <v>0</v>
      </c>
      <c r="BG976" s="218">
        <f>IF(N976="zákl. přenesená",J976,0)</f>
        <v>0</v>
      </c>
      <c r="BH976" s="218">
        <f>IF(N976="sníž. přenesená",J976,0)</f>
        <v>0</v>
      </c>
      <c r="BI976" s="218">
        <f>IF(N976="nulová",J976,0)</f>
        <v>0</v>
      </c>
      <c r="BJ976" s="19" t="s">
        <v>82</v>
      </c>
      <c r="BK976" s="218">
        <f>ROUND(I976*H976,2)</f>
        <v>0</v>
      </c>
      <c r="BL976" s="19" t="s">
        <v>237</v>
      </c>
      <c r="BM976" s="217" t="s">
        <v>1475</v>
      </c>
    </row>
    <row r="977" s="2" customFormat="1">
      <c r="A977" s="40"/>
      <c r="B977" s="41"/>
      <c r="C977" s="42"/>
      <c r="D977" s="219" t="s">
        <v>152</v>
      </c>
      <c r="E977" s="42"/>
      <c r="F977" s="220" t="s">
        <v>1476</v>
      </c>
      <c r="G977" s="42"/>
      <c r="H977" s="42"/>
      <c r="I977" s="221"/>
      <c r="J977" s="42"/>
      <c r="K977" s="42"/>
      <c r="L977" s="46"/>
      <c r="M977" s="222"/>
      <c r="N977" s="223"/>
      <c r="O977" s="86"/>
      <c r="P977" s="86"/>
      <c r="Q977" s="86"/>
      <c r="R977" s="86"/>
      <c r="S977" s="86"/>
      <c r="T977" s="87"/>
      <c r="U977" s="40"/>
      <c r="V977" s="40"/>
      <c r="W977" s="40"/>
      <c r="X977" s="40"/>
      <c r="Y977" s="40"/>
      <c r="Z977" s="40"/>
      <c r="AA977" s="40"/>
      <c r="AB977" s="40"/>
      <c r="AC977" s="40"/>
      <c r="AD977" s="40"/>
      <c r="AE977" s="40"/>
      <c r="AT977" s="19" t="s">
        <v>152</v>
      </c>
      <c r="AU977" s="19" t="s">
        <v>84</v>
      </c>
    </row>
    <row r="978" s="2" customFormat="1" ht="16.5" customHeight="1">
      <c r="A978" s="40"/>
      <c r="B978" s="41"/>
      <c r="C978" s="257" t="s">
        <v>1477</v>
      </c>
      <c r="D978" s="257" t="s">
        <v>203</v>
      </c>
      <c r="E978" s="258" t="s">
        <v>1478</v>
      </c>
      <c r="F978" s="259" t="s">
        <v>1479</v>
      </c>
      <c r="G978" s="260" t="s">
        <v>368</v>
      </c>
      <c r="H978" s="261">
        <v>2</v>
      </c>
      <c r="I978" s="262"/>
      <c r="J978" s="263">
        <f>ROUND(I978*H978,2)</f>
        <v>0</v>
      </c>
      <c r="K978" s="259" t="s">
        <v>167</v>
      </c>
      <c r="L978" s="264"/>
      <c r="M978" s="265" t="s">
        <v>19</v>
      </c>
      <c r="N978" s="266" t="s">
        <v>45</v>
      </c>
      <c r="O978" s="86"/>
      <c r="P978" s="215">
        <f>O978*H978</f>
        <v>0</v>
      </c>
      <c r="Q978" s="215">
        <v>0.0022000000000000001</v>
      </c>
      <c r="R978" s="215">
        <f>Q978*H978</f>
        <v>0.0044000000000000003</v>
      </c>
      <c r="S978" s="215">
        <v>0</v>
      </c>
      <c r="T978" s="216">
        <f>S978*H978</f>
        <v>0</v>
      </c>
      <c r="U978" s="40"/>
      <c r="V978" s="40"/>
      <c r="W978" s="40"/>
      <c r="X978" s="40"/>
      <c r="Y978" s="40"/>
      <c r="Z978" s="40"/>
      <c r="AA978" s="40"/>
      <c r="AB978" s="40"/>
      <c r="AC978" s="40"/>
      <c r="AD978" s="40"/>
      <c r="AE978" s="40"/>
      <c r="AR978" s="217" t="s">
        <v>356</v>
      </c>
      <c r="AT978" s="217" t="s">
        <v>203</v>
      </c>
      <c r="AU978" s="217" t="s">
        <v>84</v>
      </c>
      <c r="AY978" s="19" t="s">
        <v>143</v>
      </c>
      <c r="BE978" s="218">
        <f>IF(N978="základní",J978,0)</f>
        <v>0</v>
      </c>
      <c r="BF978" s="218">
        <f>IF(N978="snížená",J978,0)</f>
        <v>0</v>
      </c>
      <c r="BG978" s="218">
        <f>IF(N978="zákl. přenesená",J978,0)</f>
        <v>0</v>
      </c>
      <c r="BH978" s="218">
        <f>IF(N978="sníž. přenesená",J978,0)</f>
        <v>0</v>
      </c>
      <c r="BI978" s="218">
        <f>IF(N978="nulová",J978,0)</f>
        <v>0</v>
      </c>
      <c r="BJ978" s="19" t="s">
        <v>82</v>
      </c>
      <c r="BK978" s="218">
        <f>ROUND(I978*H978,2)</f>
        <v>0</v>
      </c>
      <c r="BL978" s="19" t="s">
        <v>237</v>
      </c>
      <c r="BM978" s="217" t="s">
        <v>1480</v>
      </c>
    </row>
    <row r="979" s="2" customFormat="1" ht="16.5" customHeight="1">
      <c r="A979" s="40"/>
      <c r="B979" s="41"/>
      <c r="C979" s="206" t="s">
        <v>1481</v>
      </c>
      <c r="D979" s="206" t="s">
        <v>145</v>
      </c>
      <c r="E979" s="207" t="s">
        <v>1473</v>
      </c>
      <c r="F979" s="208" t="s">
        <v>1474</v>
      </c>
      <c r="G979" s="209" t="s">
        <v>368</v>
      </c>
      <c r="H979" s="210">
        <v>25</v>
      </c>
      <c r="I979" s="211"/>
      <c r="J979" s="212">
        <f>ROUND(I979*H979,2)</f>
        <v>0</v>
      </c>
      <c r="K979" s="208" t="s">
        <v>167</v>
      </c>
      <c r="L979" s="46"/>
      <c r="M979" s="213" t="s">
        <v>19</v>
      </c>
      <c r="N979" s="214" t="s">
        <v>45</v>
      </c>
      <c r="O979" s="86"/>
      <c r="P979" s="215">
        <f>O979*H979</f>
        <v>0</v>
      </c>
      <c r="Q979" s="215">
        <v>0</v>
      </c>
      <c r="R979" s="215">
        <f>Q979*H979</f>
        <v>0</v>
      </c>
      <c r="S979" s="215">
        <v>0</v>
      </c>
      <c r="T979" s="216">
        <f>S979*H979</f>
        <v>0</v>
      </c>
      <c r="U979" s="40"/>
      <c r="V979" s="40"/>
      <c r="W979" s="40"/>
      <c r="X979" s="40"/>
      <c r="Y979" s="40"/>
      <c r="Z979" s="40"/>
      <c r="AA979" s="40"/>
      <c r="AB979" s="40"/>
      <c r="AC979" s="40"/>
      <c r="AD979" s="40"/>
      <c r="AE979" s="40"/>
      <c r="AR979" s="217" t="s">
        <v>237</v>
      </c>
      <c r="AT979" s="217" t="s">
        <v>145</v>
      </c>
      <c r="AU979" s="217" t="s">
        <v>84</v>
      </c>
      <c r="AY979" s="19" t="s">
        <v>143</v>
      </c>
      <c r="BE979" s="218">
        <f>IF(N979="základní",J979,0)</f>
        <v>0</v>
      </c>
      <c r="BF979" s="218">
        <f>IF(N979="snížená",J979,0)</f>
        <v>0</v>
      </c>
      <c r="BG979" s="218">
        <f>IF(N979="zákl. přenesená",J979,0)</f>
        <v>0</v>
      </c>
      <c r="BH979" s="218">
        <f>IF(N979="sníž. přenesená",J979,0)</f>
        <v>0</v>
      </c>
      <c r="BI979" s="218">
        <f>IF(N979="nulová",J979,0)</f>
        <v>0</v>
      </c>
      <c r="BJ979" s="19" t="s">
        <v>82</v>
      </c>
      <c r="BK979" s="218">
        <f>ROUND(I979*H979,2)</f>
        <v>0</v>
      </c>
      <c r="BL979" s="19" t="s">
        <v>237</v>
      </c>
      <c r="BM979" s="217" t="s">
        <v>1482</v>
      </c>
    </row>
    <row r="980" s="2" customFormat="1">
      <c r="A980" s="40"/>
      <c r="B980" s="41"/>
      <c r="C980" s="42"/>
      <c r="D980" s="219" t="s">
        <v>152</v>
      </c>
      <c r="E980" s="42"/>
      <c r="F980" s="220" t="s">
        <v>1476</v>
      </c>
      <c r="G980" s="42"/>
      <c r="H980" s="42"/>
      <c r="I980" s="221"/>
      <c r="J980" s="42"/>
      <c r="K980" s="42"/>
      <c r="L980" s="46"/>
      <c r="M980" s="222"/>
      <c r="N980" s="223"/>
      <c r="O980" s="86"/>
      <c r="P980" s="86"/>
      <c r="Q980" s="86"/>
      <c r="R980" s="86"/>
      <c r="S980" s="86"/>
      <c r="T980" s="87"/>
      <c r="U980" s="40"/>
      <c r="V980" s="40"/>
      <c r="W980" s="40"/>
      <c r="X980" s="40"/>
      <c r="Y980" s="40"/>
      <c r="Z980" s="40"/>
      <c r="AA980" s="40"/>
      <c r="AB980" s="40"/>
      <c r="AC980" s="40"/>
      <c r="AD980" s="40"/>
      <c r="AE980" s="40"/>
      <c r="AT980" s="19" t="s">
        <v>152</v>
      </c>
      <c r="AU980" s="19" t="s">
        <v>84</v>
      </c>
    </row>
    <row r="981" s="13" customFormat="1">
      <c r="A981" s="13"/>
      <c r="B981" s="224"/>
      <c r="C981" s="225"/>
      <c r="D981" s="226" t="s">
        <v>154</v>
      </c>
      <c r="E981" s="227" t="s">
        <v>19</v>
      </c>
      <c r="F981" s="228" t="s">
        <v>1483</v>
      </c>
      <c r="G981" s="225"/>
      <c r="H981" s="229">
        <v>25</v>
      </c>
      <c r="I981" s="230"/>
      <c r="J981" s="225"/>
      <c r="K981" s="225"/>
      <c r="L981" s="231"/>
      <c r="M981" s="232"/>
      <c r="N981" s="233"/>
      <c r="O981" s="233"/>
      <c r="P981" s="233"/>
      <c r="Q981" s="233"/>
      <c r="R981" s="233"/>
      <c r="S981" s="233"/>
      <c r="T981" s="234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35" t="s">
        <v>154</v>
      </c>
      <c r="AU981" s="235" t="s">
        <v>84</v>
      </c>
      <c r="AV981" s="13" t="s">
        <v>84</v>
      </c>
      <c r="AW981" s="13" t="s">
        <v>33</v>
      </c>
      <c r="AX981" s="13" t="s">
        <v>74</v>
      </c>
      <c r="AY981" s="235" t="s">
        <v>143</v>
      </c>
    </row>
    <row r="982" s="14" customFormat="1">
      <c r="A982" s="14"/>
      <c r="B982" s="236"/>
      <c r="C982" s="237"/>
      <c r="D982" s="226" t="s">
        <v>154</v>
      </c>
      <c r="E982" s="238" t="s">
        <v>19</v>
      </c>
      <c r="F982" s="239" t="s">
        <v>156</v>
      </c>
      <c r="G982" s="237"/>
      <c r="H982" s="240">
        <v>25</v>
      </c>
      <c r="I982" s="241"/>
      <c r="J982" s="237"/>
      <c r="K982" s="237"/>
      <c r="L982" s="242"/>
      <c r="M982" s="243"/>
      <c r="N982" s="244"/>
      <c r="O982" s="244"/>
      <c r="P982" s="244"/>
      <c r="Q982" s="244"/>
      <c r="R982" s="244"/>
      <c r="S982" s="244"/>
      <c r="T982" s="245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46" t="s">
        <v>154</v>
      </c>
      <c r="AU982" s="246" t="s">
        <v>84</v>
      </c>
      <c r="AV982" s="14" t="s">
        <v>150</v>
      </c>
      <c r="AW982" s="14" t="s">
        <v>33</v>
      </c>
      <c r="AX982" s="14" t="s">
        <v>82</v>
      </c>
      <c r="AY982" s="246" t="s">
        <v>143</v>
      </c>
    </row>
    <row r="983" s="2" customFormat="1" ht="16.5" customHeight="1">
      <c r="A983" s="40"/>
      <c r="B983" s="41"/>
      <c r="C983" s="257" t="s">
        <v>1484</v>
      </c>
      <c r="D983" s="257" t="s">
        <v>203</v>
      </c>
      <c r="E983" s="258" t="s">
        <v>1485</v>
      </c>
      <c r="F983" s="259" t="s">
        <v>1486</v>
      </c>
      <c r="G983" s="260" t="s">
        <v>368</v>
      </c>
      <c r="H983" s="261">
        <v>1</v>
      </c>
      <c r="I983" s="262"/>
      <c r="J983" s="263">
        <f>ROUND(I983*H983,2)</f>
        <v>0</v>
      </c>
      <c r="K983" s="259" t="s">
        <v>167</v>
      </c>
      <c r="L983" s="264"/>
      <c r="M983" s="265" t="s">
        <v>19</v>
      </c>
      <c r="N983" s="266" t="s">
        <v>45</v>
      </c>
      <c r="O983" s="86"/>
      <c r="P983" s="215">
        <f>O983*H983</f>
        <v>0</v>
      </c>
      <c r="Q983" s="215">
        <v>0.0022000000000000001</v>
      </c>
      <c r="R983" s="215">
        <f>Q983*H983</f>
        <v>0.0022000000000000001</v>
      </c>
      <c r="S983" s="215">
        <v>0</v>
      </c>
      <c r="T983" s="216">
        <f>S983*H983</f>
        <v>0</v>
      </c>
      <c r="U983" s="40"/>
      <c r="V983" s="40"/>
      <c r="W983" s="40"/>
      <c r="X983" s="40"/>
      <c r="Y983" s="40"/>
      <c r="Z983" s="40"/>
      <c r="AA983" s="40"/>
      <c r="AB983" s="40"/>
      <c r="AC983" s="40"/>
      <c r="AD983" s="40"/>
      <c r="AE983" s="40"/>
      <c r="AR983" s="217" t="s">
        <v>356</v>
      </c>
      <c r="AT983" s="217" t="s">
        <v>203</v>
      </c>
      <c r="AU983" s="217" t="s">
        <v>84</v>
      </c>
      <c r="AY983" s="19" t="s">
        <v>143</v>
      </c>
      <c r="BE983" s="218">
        <f>IF(N983="základní",J983,0)</f>
        <v>0</v>
      </c>
      <c r="BF983" s="218">
        <f>IF(N983="snížená",J983,0)</f>
        <v>0</v>
      </c>
      <c r="BG983" s="218">
        <f>IF(N983="zákl. přenesená",J983,0)</f>
        <v>0</v>
      </c>
      <c r="BH983" s="218">
        <f>IF(N983="sníž. přenesená",J983,0)</f>
        <v>0</v>
      </c>
      <c r="BI983" s="218">
        <f>IF(N983="nulová",J983,0)</f>
        <v>0</v>
      </c>
      <c r="BJ983" s="19" t="s">
        <v>82</v>
      </c>
      <c r="BK983" s="218">
        <f>ROUND(I983*H983,2)</f>
        <v>0</v>
      </c>
      <c r="BL983" s="19" t="s">
        <v>237</v>
      </c>
      <c r="BM983" s="217" t="s">
        <v>1487</v>
      </c>
    </row>
    <row r="984" s="2" customFormat="1" ht="16.5" customHeight="1">
      <c r="A984" s="40"/>
      <c r="B984" s="41"/>
      <c r="C984" s="257" t="s">
        <v>1488</v>
      </c>
      <c r="D984" s="257" t="s">
        <v>203</v>
      </c>
      <c r="E984" s="258" t="s">
        <v>1489</v>
      </c>
      <c r="F984" s="259" t="s">
        <v>1490</v>
      </c>
      <c r="G984" s="260" t="s">
        <v>368</v>
      </c>
      <c r="H984" s="261">
        <v>24</v>
      </c>
      <c r="I984" s="262"/>
      <c r="J984" s="263">
        <f>ROUND(I984*H984,2)</f>
        <v>0</v>
      </c>
      <c r="K984" s="259" t="s">
        <v>167</v>
      </c>
      <c r="L984" s="264"/>
      <c r="M984" s="265" t="s">
        <v>19</v>
      </c>
      <c r="N984" s="266" t="s">
        <v>45</v>
      </c>
      <c r="O984" s="86"/>
      <c r="P984" s="215">
        <f>O984*H984</f>
        <v>0</v>
      </c>
      <c r="Q984" s="215">
        <v>0.0022000000000000001</v>
      </c>
      <c r="R984" s="215">
        <f>Q984*H984</f>
        <v>0.0528</v>
      </c>
      <c r="S984" s="215">
        <v>0</v>
      </c>
      <c r="T984" s="216">
        <f>S984*H984</f>
        <v>0</v>
      </c>
      <c r="U984" s="40"/>
      <c r="V984" s="40"/>
      <c r="W984" s="40"/>
      <c r="X984" s="40"/>
      <c r="Y984" s="40"/>
      <c r="Z984" s="40"/>
      <c r="AA984" s="40"/>
      <c r="AB984" s="40"/>
      <c r="AC984" s="40"/>
      <c r="AD984" s="40"/>
      <c r="AE984" s="40"/>
      <c r="AR984" s="217" t="s">
        <v>356</v>
      </c>
      <c r="AT984" s="217" t="s">
        <v>203</v>
      </c>
      <c r="AU984" s="217" t="s">
        <v>84</v>
      </c>
      <c r="AY984" s="19" t="s">
        <v>143</v>
      </c>
      <c r="BE984" s="218">
        <f>IF(N984="základní",J984,0)</f>
        <v>0</v>
      </c>
      <c r="BF984" s="218">
        <f>IF(N984="snížená",J984,0)</f>
        <v>0</v>
      </c>
      <c r="BG984" s="218">
        <f>IF(N984="zákl. přenesená",J984,0)</f>
        <v>0</v>
      </c>
      <c r="BH984" s="218">
        <f>IF(N984="sníž. přenesená",J984,0)</f>
        <v>0</v>
      </c>
      <c r="BI984" s="218">
        <f>IF(N984="nulová",J984,0)</f>
        <v>0</v>
      </c>
      <c r="BJ984" s="19" t="s">
        <v>82</v>
      </c>
      <c r="BK984" s="218">
        <f>ROUND(I984*H984,2)</f>
        <v>0</v>
      </c>
      <c r="BL984" s="19" t="s">
        <v>237</v>
      </c>
      <c r="BM984" s="217" t="s">
        <v>1491</v>
      </c>
    </row>
    <row r="985" s="2" customFormat="1" ht="16.5" customHeight="1">
      <c r="A985" s="40"/>
      <c r="B985" s="41"/>
      <c r="C985" s="206" t="s">
        <v>1492</v>
      </c>
      <c r="D985" s="206" t="s">
        <v>145</v>
      </c>
      <c r="E985" s="207" t="s">
        <v>1493</v>
      </c>
      <c r="F985" s="208" t="s">
        <v>1494</v>
      </c>
      <c r="G985" s="209" t="s">
        <v>368</v>
      </c>
      <c r="H985" s="210">
        <v>1</v>
      </c>
      <c r="I985" s="211"/>
      <c r="J985" s="212">
        <f>ROUND(I985*H985,2)</f>
        <v>0</v>
      </c>
      <c r="K985" s="208" t="s">
        <v>167</v>
      </c>
      <c r="L985" s="46"/>
      <c r="M985" s="213" t="s">
        <v>19</v>
      </c>
      <c r="N985" s="214" t="s">
        <v>45</v>
      </c>
      <c r="O985" s="86"/>
      <c r="P985" s="215">
        <f>O985*H985</f>
        <v>0</v>
      </c>
      <c r="Q985" s="215">
        <v>0</v>
      </c>
      <c r="R985" s="215">
        <f>Q985*H985</f>
        <v>0</v>
      </c>
      <c r="S985" s="215">
        <v>0</v>
      </c>
      <c r="T985" s="216">
        <f>S985*H985</f>
        <v>0</v>
      </c>
      <c r="U985" s="40"/>
      <c r="V985" s="40"/>
      <c r="W985" s="40"/>
      <c r="X985" s="40"/>
      <c r="Y985" s="40"/>
      <c r="Z985" s="40"/>
      <c r="AA985" s="40"/>
      <c r="AB985" s="40"/>
      <c r="AC985" s="40"/>
      <c r="AD985" s="40"/>
      <c r="AE985" s="40"/>
      <c r="AR985" s="217" t="s">
        <v>237</v>
      </c>
      <c r="AT985" s="217" t="s">
        <v>145</v>
      </c>
      <c r="AU985" s="217" t="s">
        <v>84</v>
      </c>
      <c r="AY985" s="19" t="s">
        <v>143</v>
      </c>
      <c r="BE985" s="218">
        <f>IF(N985="základní",J985,0)</f>
        <v>0</v>
      </c>
      <c r="BF985" s="218">
        <f>IF(N985="snížená",J985,0)</f>
        <v>0</v>
      </c>
      <c r="BG985" s="218">
        <f>IF(N985="zákl. přenesená",J985,0)</f>
        <v>0</v>
      </c>
      <c r="BH985" s="218">
        <f>IF(N985="sníž. přenesená",J985,0)</f>
        <v>0</v>
      </c>
      <c r="BI985" s="218">
        <f>IF(N985="nulová",J985,0)</f>
        <v>0</v>
      </c>
      <c r="BJ985" s="19" t="s">
        <v>82</v>
      </c>
      <c r="BK985" s="218">
        <f>ROUND(I985*H985,2)</f>
        <v>0</v>
      </c>
      <c r="BL985" s="19" t="s">
        <v>237</v>
      </c>
      <c r="BM985" s="217" t="s">
        <v>1495</v>
      </c>
    </row>
    <row r="986" s="2" customFormat="1">
      <c r="A986" s="40"/>
      <c r="B986" s="41"/>
      <c r="C986" s="42"/>
      <c r="D986" s="219" t="s">
        <v>152</v>
      </c>
      <c r="E986" s="42"/>
      <c r="F986" s="220" t="s">
        <v>1496</v>
      </c>
      <c r="G986" s="42"/>
      <c r="H986" s="42"/>
      <c r="I986" s="221"/>
      <c r="J986" s="42"/>
      <c r="K986" s="42"/>
      <c r="L986" s="46"/>
      <c r="M986" s="222"/>
      <c r="N986" s="223"/>
      <c r="O986" s="86"/>
      <c r="P986" s="86"/>
      <c r="Q986" s="86"/>
      <c r="R986" s="86"/>
      <c r="S986" s="86"/>
      <c r="T986" s="87"/>
      <c r="U986" s="40"/>
      <c r="V986" s="40"/>
      <c r="W986" s="40"/>
      <c r="X986" s="40"/>
      <c r="Y986" s="40"/>
      <c r="Z986" s="40"/>
      <c r="AA986" s="40"/>
      <c r="AB986" s="40"/>
      <c r="AC986" s="40"/>
      <c r="AD986" s="40"/>
      <c r="AE986" s="40"/>
      <c r="AT986" s="19" t="s">
        <v>152</v>
      </c>
      <c r="AU986" s="19" t="s">
        <v>84</v>
      </c>
    </row>
    <row r="987" s="2" customFormat="1" ht="16.5" customHeight="1">
      <c r="A987" s="40"/>
      <c r="B987" s="41"/>
      <c r="C987" s="257" t="s">
        <v>1497</v>
      </c>
      <c r="D987" s="257" t="s">
        <v>203</v>
      </c>
      <c r="E987" s="258" t="s">
        <v>1498</v>
      </c>
      <c r="F987" s="259" t="s">
        <v>1499</v>
      </c>
      <c r="G987" s="260" t="s">
        <v>611</v>
      </c>
      <c r="H987" s="261">
        <v>1</v>
      </c>
      <c r="I987" s="262"/>
      <c r="J987" s="263">
        <f>ROUND(I987*H987,2)</f>
        <v>0</v>
      </c>
      <c r="K987" s="259" t="s">
        <v>19</v>
      </c>
      <c r="L987" s="264"/>
      <c r="M987" s="265" t="s">
        <v>19</v>
      </c>
      <c r="N987" s="266" t="s">
        <v>45</v>
      </c>
      <c r="O987" s="86"/>
      <c r="P987" s="215">
        <f>O987*H987</f>
        <v>0</v>
      </c>
      <c r="Q987" s="215">
        <v>0</v>
      </c>
      <c r="R987" s="215">
        <f>Q987*H987</f>
        <v>0</v>
      </c>
      <c r="S987" s="215">
        <v>0</v>
      </c>
      <c r="T987" s="216">
        <f>S987*H987</f>
        <v>0</v>
      </c>
      <c r="U987" s="40"/>
      <c r="V987" s="40"/>
      <c r="W987" s="40"/>
      <c r="X987" s="40"/>
      <c r="Y987" s="40"/>
      <c r="Z987" s="40"/>
      <c r="AA987" s="40"/>
      <c r="AB987" s="40"/>
      <c r="AC987" s="40"/>
      <c r="AD987" s="40"/>
      <c r="AE987" s="40"/>
      <c r="AR987" s="217" t="s">
        <v>356</v>
      </c>
      <c r="AT987" s="217" t="s">
        <v>203</v>
      </c>
      <c r="AU987" s="217" t="s">
        <v>84</v>
      </c>
      <c r="AY987" s="19" t="s">
        <v>143</v>
      </c>
      <c r="BE987" s="218">
        <f>IF(N987="základní",J987,0)</f>
        <v>0</v>
      </c>
      <c r="BF987" s="218">
        <f>IF(N987="snížená",J987,0)</f>
        <v>0</v>
      </c>
      <c r="BG987" s="218">
        <f>IF(N987="zákl. přenesená",J987,0)</f>
        <v>0</v>
      </c>
      <c r="BH987" s="218">
        <f>IF(N987="sníž. přenesená",J987,0)</f>
        <v>0</v>
      </c>
      <c r="BI987" s="218">
        <f>IF(N987="nulová",J987,0)</f>
        <v>0</v>
      </c>
      <c r="BJ987" s="19" t="s">
        <v>82</v>
      </c>
      <c r="BK987" s="218">
        <f>ROUND(I987*H987,2)</f>
        <v>0</v>
      </c>
      <c r="BL987" s="19" t="s">
        <v>237</v>
      </c>
      <c r="BM987" s="217" t="s">
        <v>1500</v>
      </c>
    </row>
    <row r="988" s="2" customFormat="1" ht="33" customHeight="1">
      <c r="A988" s="40"/>
      <c r="B988" s="41"/>
      <c r="C988" s="206" t="s">
        <v>1501</v>
      </c>
      <c r="D988" s="206" t="s">
        <v>145</v>
      </c>
      <c r="E988" s="207" t="s">
        <v>1502</v>
      </c>
      <c r="F988" s="208" t="s">
        <v>1503</v>
      </c>
      <c r="G988" s="209" t="s">
        <v>368</v>
      </c>
      <c r="H988" s="210">
        <v>32</v>
      </c>
      <c r="I988" s="211"/>
      <c r="J988" s="212">
        <f>ROUND(I988*H988,2)</f>
        <v>0</v>
      </c>
      <c r="K988" s="208" t="s">
        <v>167</v>
      </c>
      <c r="L988" s="46"/>
      <c r="M988" s="213" t="s">
        <v>19</v>
      </c>
      <c r="N988" s="214" t="s">
        <v>45</v>
      </c>
      <c r="O988" s="86"/>
      <c r="P988" s="215">
        <f>O988*H988</f>
        <v>0</v>
      </c>
      <c r="Q988" s="215">
        <v>0.00025999999999999998</v>
      </c>
      <c r="R988" s="215">
        <f>Q988*H988</f>
        <v>0.0083199999999999993</v>
      </c>
      <c r="S988" s="215">
        <v>0</v>
      </c>
      <c r="T988" s="216">
        <f>S988*H988</f>
        <v>0</v>
      </c>
      <c r="U988" s="40"/>
      <c r="V988" s="40"/>
      <c r="W988" s="40"/>
      <c r="X988" s="40"/>
      <c r="Y988" s="40"/>
      <c r="Z988" s="40"/>
      <c r="AA988" s="40"/>
      <c r="AB988" s="40"/>
      <c r="AC988" s="40"/>
      <c r="AD988" s="40"/>
      <c r="AE988" s="40"/>
      <c r="AR988" s="217" t="s">
        <v>237</v>
      </c>
      <c r="AT988" s="217" t="s">
        <v>145</v>
      </c>
      <c r="AU988" s="217" t="s">
        <v>84</v>
      </c>
      <c r="AY988" s="19" t="s">
        <v>143</v>
      </c>
      <c r="BE988" s="218">
        <f>IF(N988="základní",J988,0)</f>
        <v>0</v>
      </c>
      <c r="BF988" s="218">
        <f>IF(N988="snížená",J988,0)</f>
        <v>0</v>
      </c>
      <c r="BG988" s="218">
        <f>IF(N988="zákl. přenesená",J988,0)</f>
        <v>0</v>
      </c>
      <c r="BH988" s="218">
        <f>IF(N988="sníž. přenesená",J988,0)</f>
        <v>0</v>
      </c>
      <c r="BI988" s="218">
        <f>IF(N988="nulová",J988,0)</f>
        <v>0</v>
      </c>
      <c r="BJ988" s="19" t="s">
        <v>82</v>
      </c>
      <c r="BK988" s="218">
        <f>ROUND(I988*H988,2)</f>
        <v>0</v>
      </c>
      <c r="BL988" s="19" t="s">
        <v>237</v>
      </c>
      <c r="BM988" s="217" t="s">
        <v>1504</v>
      </c>
    </row>
    <row r="989" s="2" customFormat="1">
      <c r="A989" s="40"/>
      <c r="B989" s="41"/>
      <c r="C989" s="42"/>
      <c r="D989" s="219" t="s">
        <v>152</v>
      </c>
      <c r="E989" s="42"/>
      <c r="F989" s="220" t="s">
        <v>1505</v>
      </c>
      <c r="G989" s="42"/>
      <c r="H989" s="42"/>
      <c r="I989" s="221"/>
      <c r="J989" s="42"/>
      <c r="K989" s="42"/>
      <c r="L989" s="46"/>
      <c r="M989" s="222"/>
      <c r="N989" s="223"/>
      <c r="O989" s="86"/>
      <c r="P989" s="86"/>
      <c r="Q989" s="86"/>
      <c r="R989" s="86"/>
      <c r="S989" s="86"/>
      <c r="T989" s="87"/>
      <c r="U989" s="40"/>
      <c r="V989" s="40"/>
      <c r="W989" s="40"/>
      <c r="X989" s="40"/>
      <c r="Y989" s="40"/>
      <c r="Z989" s="40"/>
      <c r="AA989" s="40"/>
      <c r="AB989" s="40"/>
      <c r="AC989" s="40"/>
      <c r="AD989" s="40"/>
      <c r="AE989" s="40"/>
      <c r="AT989" s="19" t="s">
        <v>152</v>
      </c>
      <c r="AU989" s="19" t="s">
        <v>84</v>
      </c>
    </row>
    <row r="990" s="13" customFormat="1">
      <c r="A990" s="13"/>
      <c r="B990" s="224"/>
      <c r="C990" s="225"/>
      <c r="D990" s="226" t="s">
        <v>154</v>
      </c>
      <c r="E990" s="227" t="s">
        <v>19</v>
      </c>
      <c r="F990" s="228" t="s">
        <v>318</v>
      </c>
      <c r="G990" s="225"/>
      <c r="H990" s="229">
        <v>26</v>
      </c>
      <c r="I990" s="230"/>
      <c r="J990" s="225"/>
      <c r="K990" s="225"/>
      <c r="L990" s="231"/>
      <c r="M990" s="232"/>
      <c r="N990" s="233"/>
      <c r="O990" s="233"/>
      <c r="P990" s="233"/>
      <c r="Q990" s="233"/>
      <c r="R990" s="233"/>
      <c r="S990" s="233"/>
      <c r="T990" s="234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35" t="s">
        <v>154</v>
      </c>
      <c r="AU990" s="235" t="s">
        <v>84</v>
      </c>
      <c r="AV990" s="13" t="s">
        <v>84</v>
      </c>
      <c r="AW990" s="13" t="s">
        <v>33</v>
      </c>
      <c r="AX990" s="13" t="s">
        <v>74</v>
      </c>
      <c r="AY990" s="235" t="s">
        <v>143</v>
      </c>
    </row>
    <row r="991" s="13" customFormat="1">
      <c r="A991" s="13"/>
      <c r="B991" s="224"/>
      <c r="C991" s="225"/>
      <c r="D991" s="226" t="s">
        <v>154</v>
      </c>
      <c r="E991" s="227" t="s">
        <v>19</v>
      </c>
      <c r="F991" s="228" t="s">
        <v>179</v>
      </c>
      <c r="G991" s="225"/>
      <c r="H991" s="229">
        <v>6</v>
      </c>
      <c r="I991" s="230"/>
      <c r="J991" s="225"/>
      <c r="K991" s="225"/>
      <c r="L991" s="231"/>
      <c r="M991" s="232"/>
      <c r="N991" s="233"/>
      <c r="O991" s="233"/>
      <c r="P991" s="233"/>
      <c r="Q991" s="233"/>
      <c r="R991" s="233"/>
      <c r="S991" s="233"/>
      <c r="T991" s="234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235" t="s">
        <v>154</v>
      </c>
      <c r="AU991" s="235" t="s">
        <v>84</v>
      </c>
      <c r="AV991" s="13" t="s">
        <v>84</v>
      </c>
      <c r="AW991" s="13" t="s">
        <v>33</v>
      </c>
      <c r="AX991" s="13" t="s">
        <v>74</v>
      </c>
      <c r="AY991" s="235" t="s">
        <v>143</v>
      </c>
    </row>
    <row r="992" s="14" customFormat="1">
      <c r="A992" s="14"/>
      <c r="B992" s="236"/>
      <c r="C992" s="237"/>
      <c r="D992" s="226" t="s">
        <v>154</v>
      </c>
      <c r="E992" s="238" t="s">
        <v>19</v>
      </c>
      <c r="F992" s="239" t="s">
        <v>156</v>
      </c>
      <c r="G992" s="237"/>
      <c r="H992" s="240">
        <v>32</v>
      </c>
      <c r="I992" s="241"/>
      <c r="J992" s="237"/>
      <c r="K992" s="237"/>
      <c r="L992" s="242"/>
      <c r="M992" s="243"/>
      <c r="N992" s="244"/>
      <c r="O992" s="244"/>
      <c r="P992" s="244"/>
      <c r="Q992" s="244"/>
      <c r="R992" s="244"/>
      <c r="S992" s="244"/>
      <c r="T992" s="245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46" t="s">
        <v>154</v>
      </c>
      <c r="AU992" s="246" t="s">
        <v>84</v>
      </c>
      <c r="AV992" s="14" t="s">
        <v>150</v>
      </c>
      <c r="AW992" s="14" t="s">
        <v>33</v>
      </c>
      <c r="AX992" s="14" t="s">
        <v>82</v>
      </c>
      <c r="AY992" s="246" t="s">
        <v>143</v>
      </c>
    </row>
    <row r="993" s="2" customFormat="1" ht="21.75" customHeight="1">
      <c r="A993" s="40"/>
      <c r="B993" s="41"/>
      <c r="C993" s="257" t="s">
        <v>1506</v>
      </c>
      <c r="D993" s="257" t="s">
        <v>203</v>
      </c>
      <c r="E993" s="258" t="s">
        <v>1507</v>
      </c>
      <c r="F993" s="259" t="s">
        <v>1508</v>
      </c>
      <c r="G993" s="260" t="s">
        <v>368</v>
      </c>
      <c r="H993" s="261">
        <v>32</v>
      </c>
      <c r="I993" s="262"/>
      <c r="J993" s="263">
        <f>ROUND(I993*H993,2)</f>
        <v>0</v>
      </c>
      <c r="K993" s="259" t="s">
        <v>167</v>
      </c>
      <c r="L993" s="264"/>
      <c r="M993" s="265" t="s">
        <v>19</v>
      </c>
      <c r="N993" s="266" t="s">
        <v>45</v>
      </c>
      <c r="O993" s="86"/>
      <c r="P993" s="215">
        <f>O993*H993</f>
        <v>0</v>
      </c>
      <c r="Q993" s="215">
        <v>0.014999999999999999</v>
      </c>
      <c r="R993" s="215">
        <f>Q993*H993</f>
        <v>0.47999999999999998</v>
      </c>
      <c r="S993" s="215">
        <v>0</v>
      </c>
      <c r="T993" s="216">
        <f>S993*H993</f>
        <v>0</v>
      </c>
      <c r="U993" s="40"/>
      <c r="V993" s="40"/>
      <c r="W993" s="40"/>
      <c r="X993" s="40"/>
      <c r="Y993" s="40"/>
      <c r="Z993" s="40"/>
      <c r="AA993" s="40"/>
      <c r="AB993" s="40"/>
      <c r="AC993" s="40"/>
      <c r="AD993" s="40"/>
      <c r="AE993" s="40"/>
      <c r="AR993" s="217" t="s">
        <v>356</v>
      </c>
      <c r="AT993" s="217" t="s">
        <v>203</v>
      </c>
      <c r="AU993" s="217" t="s">
        <v>84</v>
      </c>
      <c r="AY993" s="19" t="s">
        <v>143</v>
      </c>
      <c r="BE993" s="218">
        <f>IF(N993="základní",J993,0)</f>
        <v>0</v>
      </c>
      <c r="BF993" s="218">
        <f>IF(N993="snížená",J993,0)</f>
        <v>0</v>
      </c>
      <c r="BG993" s="218">
        <f>IF(N993="zákl. přenesená",J993,0)</f>
        <v>0</v>
      </c>
      <c r="BH993" s="218">
        <f>IF(N993="sníž. přenesená",J993,0)</f>
        <v>0</v>
      </c>
      <c r="BI993" s="218">
        <f>IF(N993="nulová",J993,0)</f>
        <v>0</v>
      </c>
      <c r="BJ993" s="19" t="s">
        <v>82</v>
      </c>
      <c r="BK993" s="218">
        <f>ROUND(I993*H993,2)</f>
        <v>0</v>
      </c>
      <c r="BL993" s="19" t="s">
        <v>237</v>
      </c>
      <c r="BM993" s="217" t="s">
        <v>1509</v>
      </c>
    </row>
    <row r="994" s="2" customFormat="1" ht="33" customHeight="1">
      <c r="A994" s="40"/>
      <c r="B994" s="41"/>
      <c r="C994" s="206" t="s">
        <v>1510</v>
      </c>
      <c r="D994" s="206" t="s">
        <v>145</v>
      </c>
      <c r="E994" s="207" t="s">
        <v>1511</v>
      </c>
      <c r="F994" s="208" t="s">
        <v>1512</v>
      </c>
      <c r="G994" s="209" t="s">
        <v>368</v>
      </c>
      <c r="H994" s="210">
        <v>4</v>
      </c>
      <c r="I994" s="211"/>
      <c r="J994" s="212">
        <f>ROUND(I994*H994,2)</f>
        <v>0</v>
      </c>
      <c r="K994" s="208" t="s">
        <v>167</v>
      </c>
      <c r="L994" s="46"/>
      <c r="M994" s="213" t="s">
        <v>19</v>
      </c>
      <c r="N994" s="214" t="s">
        <v>45</v>
      </c>
      <c r="O994" s="86"/>
      <c r="P994" s="215">
        <f>O994*H994</f>
        <v>0</v>
      </c>
      <c r="Q994" s="215">
        <v>0.00027</v>
      </c>
      <c r="R994" s="215">
        <f>Q994*H994</f>
        <v>0.00108</v>
      </c>
      <c r="S994" s="215">
        <v>0</v>
      </c>
      <c r="T994" s="216">
        <f>S994*H994</f>
        <v>0</v>
      </c>
      <c r="U994" s="40"/>
      <c r="V994" s="40"/>
      <c r="W994" s="40"/>
      <c r="X994" s="40"/>
      <c r="Y994" s="40"/>
      <c r="Z994" s="40"/>
      <c r="AA994" s="40"/>
      <c r="AB994" s="40"/>
      <c r="AC994" s="40"/>
      <c r="AD994" s="40"/>
      <c r="AE994" s="40"/>
      <c r="AR994" s="217" t="s">
        <v>237</v>
      </c>
      <c r="AT994" s="217" t="s">
        <v>145</v>
      </c>
      <c r="AU994" s="217" t="s">
        <v>84</v>
      </c>
      <c r="AY994" s="19" t="s">
        <v>143</v>
      </c>
      <c r="BE994" s="218">
        <f>IF(N994="základní",J994,0)</f>
        <v>0</v>
      </c>
      <c r="BF994" s="218">
        <f>IF(N994="snížená",J994,0)</f>
        <v>0</v>
      </c>
      <c r="BG994" s="218">
        <f>IF(N994="zákl. přenesená",J994,0)</f>
        <v>0</v>
      </c>
      <c r="BH994" s="218">
        <f>IF(N994="sníž. přenesená",J994,0)</f>
        <v>0</v>
      </c>
      <c r="BI994" s="218">
        <f>IF(N994="nulová",J994,0)</f>
        <v>0</v>
      </c>
      <c r="BJ994" s="19" t="s">
        <v>82</v>
      </c>
      <c r="BK994" s="218">
        <f>ROUND(I994*H994,2)</f>
        <v>0</v>
      </c>
      <c r="BL994" s="19" t="s">
        <v>237</v>
      </c>
      <c r="BM994" s="217" t="s">
        <v>1513</v>
      </c>
    </row>
    <row r="995" s="2" customFormat="1">
      <c r="A995" s="40"/>
      <c r="B995" s="41"/>
      <c r="C995" s="42"/>
      <c r="D995" s="219" t="s">
        <v>152</v>
      </c>
      <c r="E995" s="42"/>
      <c r="F995" s="220" t="s">
        <v>1514</v>
      </c>
      <c r="G995" s="42"/>
      <c r="H995" s="42"/>
      <c r="I995" s="221"/>
      <c r="J995" s="42"/>
      <c r="K995" s="42"/>
      <c r="L995" s="46"/>
      <c r="M995" s="222"/>
      <c r="N995" s="223"/>
      <c r="O995" s="86"/>
      <c r="P995" s="86"/>
      <c r="Q995" s="86"/>
      <c r="R995" s="86"/>
      <c r="S995" s="86"/>
      <c r="T995" s="87"/>
      <c r="U995" s="40"/>
      <c r="V995" s="40"/>
      <c r="W995" s="40"/>
      <c r="X995" s="40"/>
      <c r="Y995" s="40"/>
      <c r="Z995" s="40"/>
      <c r="AA995" s="40"/>
      <c r="AB995" s="40"/>
      <c r="AC995" s="40"/>
      <c r="AD995" s="40"/>
      <c r="AE995" s="40"/>
      <c r="AT995" s="19" t="s">
        <v>152</v>
      </c>
      <c r="AU995" s="19" t="s">
        <v>84</v>
      </c>
    </row>
    <row r="996" s="2" customFormat="1" ht="24.15" customHeight="1">
      <c r="A996" s="40"/>
      <c r="B996" s="41"/>
      <c r="C996" s="257" t="s">
        <v>1515</v>
      </c>
      <c r="D996" s="257" t="s">
        <v>203</v>
      </c>
      <c r="E996" s="258" t="s">
        <v>1516</v>
      </c>
      <c r="F996" s="259" t="s">
        <v>1517</v>
      </c>
      <c r="G996" s="260" t="s">
        <v>368</v>
      </c>
      <c r="H996" s="261">
        <v>4</v>
      </c>
      <c r="I996" s="262"/>
      <c r="J996" s="263">
        <f>ROUND(I996*H996,2)</f>
        <v>0</v>
      </c>
      <c r="K996" s="259" t="s">
        <v>167</v>
      </c>
      <c r="L996" s="264"/>
      <c r="M996" s="265" t="s">
        <v>19</v>
      </c>
      <c r="N996" s="266" t="s">
        <v>45</v>
      </c>
      <c r="O996" s="86"/>
      <c r="P996" s="215">
        <f>O996*H996</f>
        <v>0</v>
      </c>
      <c r="Q996" s="215">
        <v>0.031</v>
      </c>
      <c r="R996" s="215">
        <f>Q996*H996</f>
        <v>0.124</v>
      </c>
      <c r="S996" s="215">
        <v>0</v>
      </c>
      <c r="T996" s="216">
        <f>S996*H996</f>
        <v>0</v>
      </c>
      <c r="U996" s="40"/>
      <c r="V996" s="40"/>
      <c r="W996" s="40"/>
      <c r="X996" s="40"/>
      <c r="Y996" s="40"/>
      <c r="Z996" s="40"/>
      <c r="AA996" s="40"/>
      <c r="AB996" s="40"/>
      <c r="AC996" s="40"/>
      <c r="AD996" s="40"/>
      <c r="AE996" s="40"/>
      <c r="AR996" s="217" t="s">
        <v>356</v>
      </c>
      <c r="AT996" s="217" t="s">
        <v>203</v>
      </c>
      <c r="AU996" s="217" t="s">
        <v>84</v>
      </c>
      <c r="AY996" s="19" t="s">
        <v>143</v>
      </c>
      <c r="BE996" s="218">
        <f>IF(N996="základní",J996,0)</f>
        <v>0</v>
      </c>
      <c r="BF996" s="218">
        <f>IF(N996="snížená",J996,0)</f>
        <v>0</v>
      </c>
      <c r="BG996" s="218">
        <f>IF(N996="zákl. přenesená",J996,0)</f>
        <v>0</v>
      </c>
      <c r="BH996" s="218">
        <f>IF(N996="sníž. přenesená",J996,0)</f>
        <v>0</v>
      </c>
      <c r="BI996" s="218">
        <f>IF(N996="nulová",J996,0)</f>
        <v>0</v>
      </c>
      <c r="BJ996" s="19" t="s">
        <v>82</v>
      </c>
      <c r="BK996" s="218">
        <f>ROUND(I996*H996,2)</f>
        <v>0</v>
      </c>
      <c r="BL996" s="19" t="s">
        <v>237</v>
      </c>
      <c r="BM996" s="217" t="s">
        <v>1518</v>
      </c>
    </row>
    <row r="997" s="2" customFormat="1" ht="33" customHeight="1">
      <c r="A997" s="40"/>
      <c r="B997" s="41"/>
      <c r="C997" s="206" t="s">
        <v>1519</v>
      </c>
      <c r="D997" s="206" t="s">
        <v>145</v>
      </c>
      <c r="E997" s="207" t="s">
        <v>1520</v>
      </c>
      <c r="F997" s="208" t="s">
        <v>1521</v>
      </c>
      <c r="G997" s="209" t="s">
        <v>368</v>
      </c>
      <c r="H997" s="210">
        <v>84</v>
      </c>
      <c r="I997" s="211"/>
      <c r="J997" s="212">
        <f>ROUND(I997*H997,2)</f>
        <v>0</v>
      </c>
      <c r="K997" s="208" t="s">
        <v>167</v>
      </c>
      <c r="L997" s="46"/>
      <c r="M997" s="213" t="s">
        <v>19</v>
      </c>
      <c r="N997" s="214" t="s">
        <v>45</v>
      </c>
      <c r="O997" s="86"/>
      <c r="P997" s="215">
        <f>O997*H997</f>
        <v>0</v>
      </c>
      <c r="Q997" s="215">
        <v>0.00027</v>
      </c>
      <c r="R997" s="215">
        <f>Q997*H997</f>
        <v>0.022679999999999999</v>
      </c>
      <c r="S997" s="215">
        <v>0</v>
      </c>
      <c r="T997" s="216">
        <f>S997*H997</f>
        <v>0</v>
      </c>
      <c r="U997" s="40"/>
      <c r="V997" s="40"/>
      <c r="W997" s="40"/>
      <c r="X997" s="40"/>
      <c r="Y997" s="40"/>
      <c r="Z997" s="40"/>
      <c r="AA997" s="40"/>
      <c r="AB997" s="40"/>
      <c r="AC997" s="40"/>
      <c r="AD997" s="40"/>
      <c r="AE997" s="40"/>
      <c r="AR997" s="217" t="s">
        <v>237</v>
      </c>
      <c r="AT997" s="217" t="s">
        <v>145</v>
      </c>
      <c r="AU997" s="217" t="s">
        <v>84</v>
      </c>
      <c r="AY997" s="19" t="s">
        <v>143</v>
      </c>
      <c r="BE997" s="218">
        <f>IF(N997="základní",J997,0)</f>
        <v>0</v>
      </c>
      <c r="BF997" s="218">
        <f>IF(N997="snížená",J997,0)</f>
        <v>0</v>
      </c>
      <c r="BG997" s="218">
        <f>IF(N997="zákl. přenesená",J997,0)</f>
        <v>0</v>
      </c>
      <c r="BH997" s="218">
        <f>IF(N997="sníž. přenesená",J997,0)</f>
        <v>0</v>
      </c>
      <c r="BI997" s="218">
        <f>IF(N997="nulová",J997,0)</f>
        <v>0</v>
      </c>
      <c r="BJ997" s="19" t="s">
        <v>82</v>
      </c>
      <c r="BK997" s="218">
        <f>ROUND(I997*H997,2)</f>
        <v>0</v>
      </c>
      <c r="BL997" s="19" t="s">
        <v>237</v>
      </c>
      <c r="BM997" s="217" t="s">
        <v>1522</v>
      </c>
    </row>
    <row r="998" s="2" customFormat="1">
      <c r="A998" s="40"/>
      <c r="B998" s="41"/>
      <c r="C998" s="42"/>
      <c r="D998" s="219" t="s">
        <v>152</v>
      </c>
      <c r="E998" s="42"/>
      <c r="F998" s="220" t="s">
        <v>1523</v>
      </c>
      <c r="G998" s="42"/>
      <c r="H998" s="42"/>
      <c r="I998" s="221"/>
      <c r="J998" s="42"/>
      <c r="K998" s="42"/>
      <c r="L998" s="46"/>
      <c r="M998" s="222"/>
      <c r="N998" s="223"/>
      <c r="O998" s="86"/>
      <c r="P998" s="86"/>
      <c r="Q998" s="86"/>
      <c r="R998" s="86"/>
      <c r="S998" s="86"/>
      <c r="T998" s="87"/>
      <c r="U998" s="40"/>
      <c r="V998" s="40"/>
      <c r="W998" s="40"/>
      <c r="X998" s="40"/>
      <c r="Y998" s="40"/>
      <c r="Z998" s="40"/>
      <c r="AA998" s="40"/>
      <c r="AB998" s="40"/>
      <c r="AC998" s="40"/>
      <c r="AD998" s="40"/>
      <c r="AE998" s="40"/>
      <c r="AT998" s="19" t="s">
        <v>152</v>
      </c>
      <c r="AU998" s="19" t="s">
        <v>84</v>
      </c>
    </row>
    <row r="999" s="13" customFormat="1">
      <c r="A999" s="13"/>
      <c r="B999" s="224"/>
      <c r="C999" s="225"/>
      <c r="D999" s="226" t="s">
        <v>154</v>
      </c>
      <c r="E999" s="227" t="s">
        <v>19</v>
      </c>
      <c r="F999" s="228" t="s">
        <v>666</v>
      </c>
      <c r="G999" s="225"/>
      <c r="H999" s="229">
        <v>84</v>
      </c>
      <c r="I999" s="230"/>
      <c r="J999" s="225"/>
      <c r="K999" s="225"/>
      <c r="L999" s="231"/>
      <c r="M999" s="232"/>
      <c r="N999" s="233"/>
      <c r="O999" s="233"/>
      <c r="P999" s="233"/>
      <c r="Q999" s="233"/>
      <c r="R999" s="233"/>
      <c r="S999" s="233"/>
      <c r="T999" s="234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35" t="s">
        <v>154</v>
      </c>
      <c r="AU999" s="235" t="s">
        <v>84</v>
      </c>
      <c r="AV999" s="13" t="s">
        <v>84</v>
      </c>
      <c r="AW999" s="13" t="s">
        <v>33</v>
      </c>
      <c r="AX999" s="13" t="s">
        <v>74</v>
      </c>
      <c r="AY999" s="235" t="s">
        <v>143</v>
      </c>
    </row>
    <row r="1000" s="14" customFormat="1">
      <c r="A1000" s="14"/>
      <c r="B1000" s="236"/>
      <c r="C1000" s="237"/>
      <c r="D1000" s="226" t="s">
        <v>154</v>
      </c>
      <c r="E1000" s="238" t="s">
        <v>19</v>
      </c>
      <c r="F1000" s="239" t="s">
        <v>156</v>
      </c>
      <c r="G1000" s="237"/>
      <c r="H1000" s="240">
        <v>84</v>
      </c>
      <c r="I1000" s="241"/>
      <c r="J1000" s="237"/>
      <c r="K1000" s="237"/>
      <c r="L1000" s="242"/>
      <c r="M1000" s="243"/>
      <c r="N1000" s="244"/>
      <c r="O1000" s="244"/>
      <c r="P1000" s="244"/>
      <c r="Q1000" s="244"/>
      <c r="R1000" s="244"/>
      <c r="S1000" s="244"/>
      <c r="T1000" s="245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46" t="s">
        <v>154</v>
      </c>
      <c r="AU1000" s="246" t="s">
        <v>84</v>
      </c>
      <c r="AV1000" s="14" t="s">
        <v>150</v>
      </c>
      <c r="AW1000" s="14" t="s">
        <v>33</v>
      </c>
      <c r="AX1000" s="14" t="s">
        <v>82</v>
      </c>
      <c r="AY1000" s="246" t="s">
        <v>143</v>
      </c>
    </row>
    <row r="1001" s="2" customFormat="1" ht="24.15" customHeight="1">
      <c r="A1001" s="40"/>
      <c r="B1001" s="41"/>
      <c r="C1001" s="257" t="s">
        <v>1524</v>
      </c>
      <c r="D1001" s="257" t="s">
        <v>203</v>
      </c>
      <c r="E1001" s="258" t="s">
        <v>1525</v>
      </c>
      <c r="F1001" s="259" t="s">
        <v>1526</v>
      </c>
      <c r="G1001" s="260" t="s">
        <v>368</v>
      </c>
      <c r="H1001" s="261">
        <v>84</v>
      </c>
      <c r="I1001" s="262"/>
      <c r="J1001" s="263">
        <f>ROUND(I1001*H1001,2)</f>
        <v>0</v>
      </c>
      <c r="K1001" s="259" t="s">
        <v>167</v>
      </c>
      <c r="L1001" s="264"/>
      <c r="M1001" s="265" t="s">
        <v>19</v>
      </c>
      <c r="N1001" s="266" t="s">
        <v>45</v>
      </c>
      <c r="O1001" s="86"/>
      <c r="P1001" s="215">
        <f>O1001*H1001</f>
        <v>0</v>
      </c>
      <c r="Q1001" s="215">
        <v>0.036999999999999998</v>
      </c>
      <c r="R1001" s="215">
        <f>Q1001*H1001</f>
        <v>3.1079999999999997</v>
      </c>
      <c r="S1001" s="215">
        <v>0</v>
      </c>
      <c r="T1001" s="216">
        <f>S1001*H1001</f>
        <v>0</v>
      </c>
      <c r="U1001" s="40"/>
      <c r="V1001" s="40"/>
      <c r="W1001" s="40"/>
      <c r="X1001" s="40"/>
      <c r="Y1001" s="40"/>
      <c r="Z1001" s="40"/>
      <c r="AA1001" s="40"/>
      <c r="AB1001" s="40"/>
      <c r="AC1001" s="40"/>
      <c r="AD1001" s="40"/>
      <c r="AE1001" s="40"/>
      <c r="AR1001" s="217" t="s">
        <v>356</v>
      </c>
      <c r="AT1001" s="217" t="s">
        <v>203</v>
      </c>
      <c r="AU1001" s="217" t="s">
        <v>84</v>
      </c>
      <c r="AY1001" s="19" t="s">
        <v>143</v>
      </c>
      <c r="BE1001" s="218">
        <f>IF(N1001="základní",J1001,0)</f>
        <v>0</v>
      </c>
      <c r="BF1001" s="218">
        <f>IF(N1001="snížená",J1001,0)</f>
        <v>0</v>
      </c>
      <c r="BG1001" s="218">
        <f>IF(N1001="zákl. přenesená",J1001,0)</f>
        <v>0</v>
      </c>
      <c r="BH1001" s="218">
        <f>IF(N1001="sníž. přenesená",J1001,0)</f>
        <v>0</v>
      </c>
      <c r="BI1001" s="218">
        <f>IF(N1001="nulová",J1001,0)</f>
        <v>0</v>
      </c>
      <c r="BJ1001" s="19" t="s">
        <v>82</v>
      </c>
      <c r="BK1001" s="218">
        <f>ROUND(I1001*H1001,2)</f>
        <v>0</v>
      </c>
      <c r="BL1001" s="19" t="s">
        <v>237</v>
      </c>
      <c r="BM1001" s="217" t="s">
        <v>1527</v>
      </c>
    </row>
    <row r="1002" s="2" customFormat="1" ht="16.5" customHeight="1">
      <c r="A1002" s="40"/>
      <c r="B1002" s="41"/>
      <c r="C1002" s="206" t="s">
        <v>1528</v>
      </c>
      <c r="D1002" s="206" t="s">
        <v>145</v>
      </c>
      <c r="E1002" s="207" t="s">
        <v>1529</v>
      </c>
      <c r="F1002" s="208" t="s">
        <v>1530</v>
      </c>
      <c r="G1002" s="209" t="s">
        <v>368</v>
      </c>
      <c r="H1002" s="210">
        <v>23</v>
      </c>
      <c r="I1002" s="211"/>
      <c r="J1002" s="212">
        <f>ROUND(I1002*H1002,2)</f>
        <v>0</v>
      </c>
      <c r="K1002" s="208" t="s">
        <v>167</v>
      </c>
      <c r="L1002" s="46"/>
      <c r="M1002" s="213" t="s">
        <v>19</v>
      </c>
      <c r="N1002" s="214" t="s">
        <v>45</v>
      </c>
      <c r="O1002" s="86"/>
      <c r="P1002" s="215">
        <f>O1002*H1002</f>
        <v>0</v>
      </c>
      <c r="Q1002" s="215">
        <v>0</v>
      </c>
      <c r="R1002" s="215">
        <f>Q1002*H1002</f>
        <v>0</v>
      </c>
      <c r="S1002" s="215">
        <v>0.041700000000000001</v>
      </c>
      <c r="T1002" s="216">
        <f>S1002*H1002</f>
        <v>0.95910000000000006</v>
      </c>
      <c r="U1002" s="40"/>
      <c r="V1002" s="40"/>
      <c r="W1002" s="40"/>
      <c r="X1002" s="40"/>
      <c r="Y1002" s="40"/>
      <c r="Z1002" s="40"/>
      <c r="AA1002" s="40"/>
      <c r="AB1002" s="40"/>
      <c r="AC1002" s="40"/>
      <c r="AD1002" s="40"/>
      <c r="AE1002" s="40"/>
      <c r="AR1002" s="217" t="s">
        <v>237</v>
      </c>
      <c r="AT1002" s="217" t="s">
        <v>145</v>
      </c>
      <c r="AU1002" s="217" t="s">
        <v>84</v>
      </c>
      <c r="AY1002" s="19" t="s">
        <v>143</v>
      </c>
      <c r="BE1002" s="218">
        <f>IF(N1002="základní",J1002,0)</f>
        <v>0</v>
      </c>
      <c r="BF1002" s="218">
        <f>IF(N1002="snížená",J1002,0)</f>
        <v>0</v>
      </c>
      <c r="BG1002" s="218">
        <f>IF(N1002="zákl. přenesená",J1002,0)</f>
        <v>0</v>
      </c>
      <c r="BH1002" s="218">
        <f>IF(N1002="sníž. přenesená",J1002,0)</f>
        <v>0</v>
      </c>
      <c r="BI1002" s="218">
        <f>IF(N1002="nulová",J1002,0)</f>
        <v>0</v>
      </c>
      <c r="BJ1002" s="19" t="s">
        <v>82</v>
      </c>
      <c r="BK1002" s="218">
        <f>ROUND(I1002*H1002,2)</f>
        <v>0</v>
      </c>
      <c r="BL1002" s="19" t="s">
        <v>237</v>
      </c>
      <c r="BM1002" s="217" t="s">
        <v>1531</v>
      </c>
    </row>
    <row r="1003" s="2" customFormat="1">
      <c r="A1003" s="40"/>
      <c r="B1003" s="41"/>
      <c r="C1003" s="42"/>
      <c r="D1003" s="219" t="s">
        <v>152</v>
      </c>
      <c r="E1003" s="42"/>
      <c r="F1003" s="220" t="s">
        <v>1532</v>
      </c>
      <c r="G1003" s="42"/>
      <c r="H1003" s="42"/>
      <c r="I1003" s="221"/>
      <c r="J1003" s="42"/>
      <c r="K1003" s="42"/>
      <c r="L1003" s="46"/>
      <c r="M1003" s="222"/>
      <c r="N1003" s="223"/>
      <c r="O1003" s="86"/>
      <c r="P1003" s="86"/>
      <c r="Q1003" s="86"/>
      <c r="R1003" s="86"/>
      <c r="S1003" s="86"/>
      <c r="T1003" s="87"/>
      <c r="U1003" s="40"/>
      <c r="V1003" s="40"/>
      <c r="W1003" s="40"/>
      <c r="X1003" s="40"/>
      <c r="Y1003" s="40"/>
      <c r="Z1003" s="40"/>
      <c r="AA1003" s="40"/>
      <c r="AB1003" s="40"/>
      <c r="AC1003" s="40"/>
      <c r="AD1003" s="40"/>
      <c r="AE1003" s="40"/>
      <c r="AT1003" s="19" t="s">
        <v>152</v>
      </c>
      <c r="AU1003" s="19" t="s">
        <v>84</v>
      </c>
    </row>
    <row r="1004" s="2" customFormat="1" ht="24.15" customHeight="1">
      <c r="A1004" s="40"/>
      <c r="B1004" s="41"/>
      <c r="C1004" s="206" t="s">
        <v>1533</v>
      </c>
      <c r="D1004" s="206" t="s">
        <v>145</v>
      </c>
      <c r="E1004" s="207" t="s">
        <v>1534</v>
      </c>
      <c r="F1004" s="208" t="s">
        <v>1535</v>
      </c>
      <c r="G1004" s="209" t="s">
        <v>368</v>
      </c>
      <c r="H1004" s="210">
        <v>21</v>
      </c>
      <c r="I1004" s="211"/>
      <c r="J1004" s="212">
        <f>ROUND(I1004*H1004,2)</f>
        <v>0</v>
      </c>
      <c r="K1004" s="208" t="s">
        <v>167</v>
      </c>
      <c r="L1004" s="46"/>
      <c r="M1004" s="213" t="s">
        <v>19</v>
      </c>
      <c r="N1004" s="214" t="s">
        <v>45</v>
      </c>
      <c r="O1004" s="86"/>
      <c r="P1004" s="215">
        <f>O1004*H1004</f>
        <v>0</v>
      </c>
      <c r="Q1004" s="215">
        <v>0.00046999999999999999</v>
      </c>
      <c r="R1004" s="215">
        <f>Q1004*H1004</f>
        <v>0.0098700000000000003</v>
      </c>
      <c r="S1004" s="215">
        <v>0</v>
      </c>
      <c r="T1004" s="216">
        <f>S1004*H1004</f>
        <v>0</v>
      </c>
      <c r="U1004" s="40"/>
      <c r="V1004" s="40"/>
      <c r="W1004" s="40"/>
      <c r="X1004" s="40"/>
      <c r="Y1004" s="40"/>
      <c r="Z1004" s="40"/>
      <c r="AA1004" s="40"/>
      <c r="AB1004" s="40"/>
      <c r="AC1004" s="40"/>
      <c r="AD1004" s="40"/>
      <c r="AE1004" s="40"/>
      <c r="AR1004" s="217" t="s">
        <v>237</v>
      </c>
      <c r="AT1004" s="217" t="s">
        <v>145</v>
      </c>
      <c r="AU1004" s="217" t="s">
        <v>84</v>
      </c>
      <c r="AY1004" s="19" t="s">
        <v>143</v>
      </c>
      <c r="BE1004" s="218">
        <f>IF(N1004="základní",J1004,0)</f>
        <v>0</v>
      </c>
      <c r="BF1004" s="218">
        <f>IF(N1004="snížená",J1004,0)</f>
        <v>0</v>
      </c>
      <c r="BG1004" s="218">
        <f>IF(N1004="zákl. přenesená",J1004,0)</f>
        <v>0</v>
      </c>
      <c r="BH1004" s="218">
        <f>IF(N1004="sníž. přenesená",J1004,0)</f>
        <v>0</v>
      </c>
      <c r="BI1004" s="218">
        <f>IF(N1004="nulová",J1004,0)</f>
        <v>0</v>
      </c>
      <c r="BJ1004" s="19" t="s">
        <v>82</v>
      </c>
      <c r="BK1004" s="218">
        <f>ROUND(I1004*H1004,2)</f>
        <v>0</v>
      </c>
      <c r="BL1004" s="19" t="s">
        <v>237</v>
      </c>
      <c r="BM1004" s="217" t="s">
        <v>1536</v>
      </c>
    </row>
    <row r="1005" s="2" customFormat="1">
      <c r="A1005" s="40"/>
      <c r="B1005" s="41"/>
      <c r="C1005" s="42"/>
      <c r="D1005" s="219" t="s">
        <v>152</v>
      </c>
      <c r="E1005" s="42"/>
      <c r="F1005" s="220" t="s">
        <v>1537</v>
      </c>
      <c r="G1005" s="42"/>
      <c r="H1005" s="42"/>
      <c r="I1005" s="221"/>
      <c r="J1005" s="42"/>
      <c r="K1005" s="42"/>
      <c r="L1005" s="46"/>
      <c r="M1005" s="222"/>
      <c r="N1005" s="223"/>
      <c r="O1005" s="86"/>
      <c r="P1005" s="86"/>
      <c r="Q1005" s="86"/>
      <c r="R1005" s="86"/>
      <c r="S1005" s="86"/>
      <c r="T1005" s="87"/>
      <c r="U1005" s="40"/>
      <c r="V1005" s="40"/>
      <c r="W1005" s="40"/>
      <c r="X1005" s="40"/>
      <c r="Y1005" s="40"/>
      <c r="Z1005" s="40"/>
      <c r="AA1005" s="40"/>
      <c r="AB1005" s="40"/>
      <c r="AC1005" s="40"/>
      <c r="AD1005" s="40"/>
      <c r="AE1005" s="40"/>
      <c r="AT1005" s="19" t="s">
        <v>152</v>
      </c>
      <c r="AU1005" s="19" t="s">
        <v>84</v>
      </c>
    </row>
    <row r="1006" s="13" customFormat="1">
      <c r="A1006" s="13"/>
      <c r="B1006" s="224"/>
      <c r="C1006" s="225"/>
      <c r="D1006" s="226" t="s">
        <v>154</v>
      </c>
      <c r="E1006" s="227" t="s">
        <v>19</v>
      </c>
      <c r="F1006" s="228" t="s">
        <v>1405</v>
      </c>
      <c r="G1006" s="225"/>
      <c r="H1006" s="229">
        <v>15</v>
      </c>
      <c r="I1006" s="230"/>
      <c r="J1006" s="225"/>
      <c r="K1006" s="225"/>
      <c r="L1006" s="231"/>
      <c r="M1006" s="232"/>
      <c r="N1006" s="233"/>
      <c r="O1006" s="233"/>
      <c r="P1006" s="233"/>
      <c r="Q1006" s="233"/>
      <c r="R1006" s="233"/>
      <c r="S1006" s="233"/>
      <c r="T1006" s="234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35" t="s">
        <v>154</v>
      </c>
      <c r="AU1006" s="235" t="s">
        <v>84</v>
      </c>
      <c r="AV1006" s="13" t="s">
        <v>84</v>
      </c>
      <c r="AW1006" s="13" t="s">
        <v>33</v>
      </c>
      <c r="AX1006" s="13" t="s">
        <v>74</v>
      </c>
      <c r="AY1006" s="235" t="s">
        <v>143</v>
      </c>
    </row>
    <row r="1007" s="13" customFormat="1">
      <c r="A1007" s="13"/>
      <c r="B1007" s="224"/>
      <c r="C1007" s="225"/>
      <c r="D1007" s="226" t="s">
        <v>154</v>
      </c>
      <c r="E1007" s="227" t="s">
        <v>19</v>
      </c>
      <c r="F1007" s="228" t="s">
        <v>1538</v>
      </c>
      <c r="G1007" s="225"/>
      <c r="H1007" s="229">
        <v>2</v>
      </c>
      <c r="I1007" s="230"/>
      <c r="J1007" s="225"/>
      <c r="K1007" s="225"/>
      <c r="L1007" s="231"/>
      <c r="M1007" s="232"/>
      <c r="N1007" s="233"/>
      <c r="O1007" s="233"/>
      <c r="P1007" s="233"/>
      <c r="Q1007" s="233"/>
      <c r="R1007" s="233"/>
      <c r="S1007" s="233"/>
      <c r="T1007" s="234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35" t="s">
        <v>154</v>
      </c>
      <c r="AU1007" s="235" t="s">
        <v>84</v>
      </c>
      <c r="AV1007" s="13" t="s">
        <v>84</v>
      </c>
      <c r="AW1007" s="13" t="s">
        <v>33</v>
      </c>
      <c r="AX1007" s="13" t="s">
        <v>74</v>
      </c>
      <c r="AY1007" s="235" t="s">
        <v>143</v>
      </c>
    </row>
    <row r="1008" s="13" customFormat="1">
      <c r="A1008" s="13"/>
      <c r="B1008" s="224"/>
      <c r="C1008" s="225"/>
      <c r="D1008" s="226" t="s">
        <v>154</v>
      </c>
      <c r="E1008" s="227" t="s">
        <v>19</v>
      </c>
      <c r="F1008" s="228" t="s">
        <v>150</v>
      </c>
      <c r="G1008" s="225"/>
      <c r="H1008" s="229">
        <v>4</v>
      </c>
      <c r="I1008" s="230"/>
      <c r="J1008" s="225"/>
      <c r="K1008" s="225"/>
      <c r="L1008" s="231"/>
      <c r="M1008" s="232"/>
      <c r="N1008" s="233"/>
      <c r="O1008" s="233"/>
      <c r="P1008" s="233"/>
      <c r="Q1008" s="233"/>
      <c r="R1008" s="233"/>
      <c r="S1008" s="233"/>
      <c r="T1008" s="234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35" t="s">
        <v>154</v>
      </c>
      <c r="AU1008" s="235" t="s">
        <v>84</v>
      </c>
      <c r="AV1008" s="13" t="s">
        <v>84</v>
      </c>
      <c r="AW1008" s="13" t="s">
        <v>33</v>
      </c>
      <c r="AX1008" s="13" t="s">
        <v>74</v>
      </c>
      <c r="AY1008" s="235" t="s">
        <v>143</v>
      </c>
    </row>
    <row r="1009" s="14" customFormat="1">
      <c r="A1009" s="14"/>
      <c r="B1009" s="236"/>
      <c r="C1009" s="237"/>
      <c r="D1009" s="226" t="s">
        <v>154</v>
      </c>
      <c r="E1009" s="238" t="s">
        <v>19</v>
      </c>
      <c r="F1009" s="239" t="s">
        <v>156</v>
      </c>
      <c r="G1009" s="237"/>
      <c r="H1009" s="240">
        <v>21</v>
      </c>
      <c r="I1009" s="241"/>
      <c r="J1009" s="237"/>
      <c r="K1009" s="237"/>
      <c r="L1009" s="242"/>
      <c r="M1009" s="243"/>
      <c r="N1009" s="244"/>
      <c r="O1009" s="244"/>
      <c r="P1009" s="244"/>
      <c r="Q1009" s="244"/>
      <c r="R1009" s="244"/>
      <c r="S1009" s="244"/>
      <c r="T1009" s="245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46" t="s">
        <v>154</v>
      </c>
      <c r="AU1009" s="246" t="s">
        <v>84</v>
      </c>
      <c r="AV1009" s="14" t="s">
        <v>150</v>
      </c>
      <c r="AW1009" s="14" t="s">
        <v>33</v>
      </c>
      <c r="AX1009" s="14" t="s">
        <v>82</v>
      </c>
      <c r="AY1009" s="246" t="s">
        <v>143</v>
      </c>
    </row>
    <row r="1010" s="2" customFormat="1" ht="21.75" customHeight="1">
      <c r="A1010" s="40"/>
      <c r="B1010" s="41"/>
      <c r="C1010" s="257" t="s">
        <v>1539</v>
      </c>
      <c r="D1010" s="257" t="s">
        <v>203</v>
      </c>
      <c r="E1010" s="258" t="s">
        <v>1540</v>
      </c>
      <c r="F1010" s="259" t="s">
        <v>1541</v>
      </c>
      <c r="G1010" s="260" t="s">
        <v>368</v>
      </c>
      <c r="H1010" s="261">
        <v>21</v>
      </c>
      <c r="I1010" s="262"/>
      <c r="J1010" s="263">
        <f>ROUND(I1010*H1010,2)</f>
        <v>0</v>
      </c>
      <c r="K1010" s="259" t="s">
        <v>167</v>
      </c>
      <c r="L1010" s="264"/>
      <c r="M1010" s="265" t="s">
        <v>19</v>
      </c>
      <c r="N1010" s="266" t="s">
        <v>45</v>
      </c>
      <c r="O1010" s="86"/>
      <c r="P1010" s="215">
        <f>O1010*H1010</f>
        <v>0</v>
      </c>
      <c r="Q1010" s="215">
        <v>0.016</v>
      </c>
      <c r="R1010" s="215">
        <f>Q1010*H1010</f>
        <v>0.33600000000000002</v>
      </c>
      <c r="S1010" s="215">
        <v>0</v>
      </c>
      <c r="T1010" s="216">
        <f>S1010*H1010</f>
        <v>0</v>
      </c>
      <c r="U1010" s="40"/>
      <c r="V1010" s="40"/>
      <c r="W1010" s="40"/>
      <c r="X1010" s="40"/>
      <c r="Y1010" s="40"/>
      <c r="Z1010" s="40"/>
      <c r="AA1010" s="40"/>
      <c r="AB1010" s="40"/>
      <c r="AC1010" s="40"/>
      <c r="AD1010" s="40"/>
      <c r="AE1010" s="40"/>
      <c r="AR1010" s="217" t="s">
        <v>356</v>
      </c>
      <c r="AT1010" s="217" t="s">
        <v>203</v>
      </c>
      <c r="AU1010" s="217" t="s">
        <v>84</v>
      </c>
      <c r="AY1010" s="19" t="s">
        <v>143</v>
      </c>
      <c r="BE1010" s="218">
        <f>IF(N1010="základní",J1010,0)</f>
        <v>0</v>
      </c>
      <c r="BF1010" s="218">
        <f>IF(N1010="snížená",J1010,0)</f>
        <v>0</v>
      </c>
      <c r="BG1010" s="218">
        <f>IF(N1010="zákl. přenesená",J1010,0)</f>
        <v>0</v>
      </c>
      <c r="BH1010" s="218">
        <f>IF(N1010="sníž. přenesená",J1010,0)</f>
        <v>0</v>
      </c>
      <c r="BI1010" s="218">
        <f>IF(N1010="nulová",J1010,0)</f>
        <v>0</v>
      </c>
      <c r="BJ1010" s="19" t="s">
        <v>82</v>
      </c>
      <c r="BK1010" s="218">
        <f>ROUND(I1010*H1010,2)</f>
        <v>0</v>
      </c>
      <c r="BL1010" s="19" t="s">
        <v>237</v>
      </c>
      <c r="BM1010" s="217" t="s">
        <v>1542</v>
      </c>
    </row>
    <row r="1011" s="2" customFormat="1" ht="24.15" customHeight="1">
      <c r="A1011" s="40"/>
      <c r="B1011" s="41"/>
      <c r="C1011" s="206" t="s">
        <v>1543</v>
      </c>
      <c r="D1011" s="206" t="s">
        <v>145</v>
      </c>
      <c r="E1011" s="207" t="s">
        <v>1544</v>
      </c>
      <c r="F1011" s="208" t="s">
        <v>1545</v>
      </c>
      <c r="G1011" s="209" t="s">
        <v>368</v>
      </c>
      <c r="H1011" s="210">
        <v>2</v>
      </c>
      <c r="I1011" s="211"/>
      <c r="J1011" s="212">
        <f>ROUND(I1011*H1011,2)</f>
        <v>0</v>
      </c>
      <c r="K1011" s="208" t="s">
        <v>167</v>
      </c>
      <c r="L1011" s="46"/>
      <c r="M1011" s="213" t="s">
        <v>19</v>
      </c>
      <c r="N1011" s="214" t="s">
        <v>45</v>
      </c>
      <c r="O1011" s="86"/>
      <c r="P1011" s="215">
        <f>O1011*H1011</f>
        <v>0</v>
      </c>
      <c r="Q1011" s="215">
        <v>0.00046999999999999999</v>
      </c>
      <c r="R1011" s="215">
        <f>Q1011*H1011</f>
        <v>0.00093999999999999997</v>
      </c>
      <c r="S1011" s="215">
        <v>0</v>
      </c>
      <c r="T1011" s="216">
        <f>S1011*H1011</f>
        <v>0</v>
      </c>
      <c r="U1011" s="40"/>
      <c r="V1011" s="40"/>
      <c r="W1011" s="40"/>
      <c r="X1011" s="40"/>
      <c r="Y1011" s="40"/>
      <c r="Z1011" s="40"/>
      <c r="AA1011" s="40"/>
      <c r="AB1011" s="40"/>
      <c r="AC1011" s="40"/>
      <c r="AD1011" s="40"/>
      <c r="AE1011" s="40"/>
      <c r="AR1011" s="217" t="s">
        <v>237</v>
      </c>
      <c r="AT1011" s="217" t="s">
        <v>145</v>
      </c>
      <c r="AU1011" s="217" t="s">
        <v>84</v>
      </c>
      <c r="AY1011" s="19" t="s">
        <v>143</v>
      </c>
      <c r="BE1011" s="218">
        <f>IF(N1011="základní",J1011,0)</f>
        <v>0</v>
      </c>
      <c r="BF1011" s="218">
        <f>IF(N1011="snížená",J1011,0)</f>
        <v>0</v>
      </c>
      <c r="BG1011" s="218">
        <f>IF(N1011="zákl. přenesená",J1011,0)</f>
        <v>0</v>
      </c>
      <c r="BH1011" s="218">
        <f>IF(N1011="sníž. přenesená",J1011,0)</f>
        <v>0</v>
      </c>
      <c r="BI1011" s="218">
        <f>IF(N1011="nulová",J1011,0)</f>
        <v>0</v>
      </c>
      <c r="BJ1011" s="19" t="s">
        <v>82</v>
      </c>
      <c r="BK1011" s="218">
        <f>ROUND(I1011*H1011,2)</f>
        <v>0</v>
      </c>
      <c r="BL1011" s="19" t="s">
        <v>237</v>
      </c>
      <c r="BM1011" s="217" t="s">
        <v>1546</v>
      </c>
    </row>
    <row r="1012" s="2" customFormat="1">
      <c r="A1012" s="40"/>
      <c r="B1012" s="41"/>
      <c r="C1012" s="42"/>
      <c r="D1012" s="219" t="s">
        <v>152</v>
      </c>
      <c r="E1012" s="42"/>
      <c r="F1012" s="220" t="s">
        <v>1547</v>
      </c>
      <c r="G1012" s="42"/>
      <c r="H1012" s="42"/>
      <c r="I1012" s="221"/>
      <c r="J1012" s="42"/>
      <c r="K1012" s="42"/>
      <c r="L1012" s="46"/>
      <c r="M1012" s="222"/>
      <c r="N1012" s="223"/>
      <c r="O1012" s="86"/>
      <c r="P1012" s="86"/>
      <c r="Q1012" s="86"/>
      <c r="R1012" s="86"/>
      <c r="S1012" s="86"/>
      <c r="T1012" s="87"/>
      <c r="U1012" s="40"/>
      <c r="V1012" s="40"/>
      <c r="W1012" s="40"/>
      <c r="X1012" s="40"/>
      <c r="Y1012" s="40"/>
      <c r="Z1012" s="40"/>
      <c r="AA1012" s="40"/>
      <c r="AB1012" s="40"/>
      <c r="AC1012" s="40"/>
      <c r="AD1012" s="40"/>
      <c r="AE1012" s="40"/>
      <c r="AT1012" s="19" t="s">
        <v>152</v>
      </c>
      <c r="AU1012" s="19" t="s">
        <v>84</v>
      </c>
    </row>
    <row r="1013" s="2" customFormat="1" ht="24.15" customHeight="1">
      <c r="A1013" s="40"/>
      <c r="B1013" s="41"/>
      <c r="C1013" s="257" t="s">
        <v>1548</v>
      </c>
      <c r="D1013" s="257" t="s">
        <v>203</v>
      </c>
      <c r="E1013" s="258" t="s">
        <v>1549</v>
      </c>
      <c r="F1013" s="259" t="s">
        <v>1550</v>
      </c>
      <c r="G1013" s="260" t="s">
        <v>368</v>
      </c>
      <c r="H1013" s="261">
        <v>2</v>
      </c>
      <c r="I1013" s="262"/>
      <c r="J1013" s="263">
        <f>ROUND(I1013*H1013,2)</f>
        <v>0</v>
      </c>
      <c r="K1013" s="259" t="s">
        <v>167</v>
      </c>
      <c r="L1013" s="264"/>
      <c r="M1013" s="265" t="s">
        <v>19</v>
      </c>
      <c r="N1013" s="266" t="s">
        <v>45</v>
      </c>
      <c r="O1013" s="86"/>
      <c r="P1013" s="215">
        <f>O1013*H1013</f>
        <v>0</v>
      </c>
      <c r="Q1013" s="215">
        <v>0.017999999999999999</v>
      </c>
      <c r="R1013" s="215">
        <f>Q1013*H1013</f>
        <v>0.035999999999999997</v>
      </c>
      <c r="S1013" s="215">
        <v>0</v>
      </c>
      <c r="T1013" s="216">
        <f>S1013*H1013</f>
        <v>0</v>
      </c>
      <c r="U1013" s="40"/>
      <c r="V1013" s="40"/>
      <c r="W1013" s="40"/>
      <c r="X1013" s="40"/>
      <c r="Y1013" s="40"/>
      <c r="Z1013" s="40"/>
      <c r="AA1013" s="40"/>
      <c r="AB1013" s="40"/>
      <c r="AC1013" s="40"/>
      <c r="AD1013" s="40"/>
      <c r="AE1013" s="40"/>
      <c r="AR1013" s="217" t="s">
        <v>356</v>
      </c>
      <c r="AT1013" s="217" t="s">
        <v>203</v>
      </c>
      <c r="AU1013" s="217" t="s">
        <v>84</v>
      </c>
      <c r="AY1013" s="19" t="s">
        <v>143</v>
      </c>
      <c r="BE1013" s="218">
        <f>IF(N1013="základní",J1013,0)</f>
        <v>0</v>
      </c>
      <c r="BF1013" s="218">
        <f>IF(N1013="snížená",J1013,0)</f>
        <v>0</v>
      </c>
      <c r="BG1013" s="218">
        <f>IF(N1013="zákl. přenesená",J1013,0)</f>
        <v>0</v>
      </c>
      <c r="BH1013" s="218">
        <f>IF(N1013="sníž. přenesená",J1013,0)</f>
        <v>0</v>
      </c>
      <c r="BI1013" s="218">
        <f>IF(N1013="nulová",J1013,0)</f>
        <v>0</v>
      </c>
      <c r="BJ1013" s="19" t="s">
        <v>82</v>
      </c>
      <c r="BK1013" s="218">
        <f>ROUND(I1013*H1013,2)</f>
        <v>0</v>
      </c>
      <c r="BL1013" s="19" t="s">
        <v>237</v>
      </c>
      <c r="BM1013" s="217" t="s">
        <v>1551</v>
      </c>
    </row>
    <row r="1014" s="2" customFormat="1" ht="24.15" customHeight="1">
      <c r="A1014" s="40"/>
      <c r="B1014" s="41"/>
      <c r="C1014" s="206" t="s">
        <v>1552</v>
      </c>
      <c r="D1014" s="206" t="s">
        <v>145</v>
      </c>
      <c r="E1014" s="207" t="s">
        <v>1553</v>
      </c>
      <c r="F1014" s="208" t="s">
        <v>1554</v>
      </c>
      <c r="G1014" s="209" t="s">
        <v>368</v>
      </c>
      <c r="H1014" s="210">
        <v>1</v>
      </c>
      <c r="I1014" s="211"/>
      <c r="J1014" s="212">
        <f>ROUND(I1014*H1014,2)</f>
        <v>0</v>
      </c>
      <c r="K1014" s="208" t="s">
        <v>167</v>
      </c>
      <c r="L1014" s="46"/>
      <c r="M1014" s="213" t="s">
        <v>19</v>
      </c>
      <c r="N1014" s="214" t="s">
        <v>45</v>
      </c>
      <c r="O1014" s="86"/>
      <c r="P1014" s="215">
        <f>O1014*H1014</f>
        <v>0</v>
      </c>
      <c r="Q1014" s="215">
        <v>0.00040000000000000002</v>
      </c>
      <c r="R1014" s="215">
        <f>Q1014*H1014</f>
        <v>0.00040000000000000002</v>
      </c>
      <c r="S1014" s="215">
        <v>0</v>
      </c>
      <c r="T1014" s="216">
        <f>S1014*H1014</f>
        <v>0</v>
      </c>
      <c r="U1014" s="40"/>
      <c r="V1014" s="40"/>
      <c r="W1014" s="40"/>
      <c r="X1014" s="40"/>
      <c r="Y1014" s="40"/>
      <c r="Z1014" s="40"/>
      <c r="AA1014" s="40"/>
      <c r="AB1014" s="40"/>
      <c r="AC1014" s="40"/>
      <c r="AD1014" s="40"/>
      <c r="AE1014" s="40"/>
      <c r="AR1014" s="217" t="s">
        <v>237</v>
      </c>
      <c r="AT1014" s="217" t="s">
        <v>145</v>
      </c>
      <c r="AU1014" s="217" t="s">
        <v>84</v>
      </c>
      <c r="AY1014" s="19" t="s">
        <v>143</v>
      </c>
      <c r="BE1014" s="218">
        <f>IF(N1014="základní",J1014,0)</f>
        <v>0</v>
      </c>
      <c r="BF1014" s="218">
        <f>IF(N1014="snížená",J1014,0)</f>
        <v>0</v>
      </c>
      <c r="BG1014" s="218">
        <f>IF(N1014="zákl. přenesená",J1014,0)</f>
        <v>0</v>
      </c>
      <c r="BH1014" s="218">
        <f>IF(N1014="sníž. přenesená",J1014,0)</f>
        <v>0</v>
      </c>
      <c r="BI1014" s="218">
        <f>IF(N1014="nulová",J1014,0)</f>
        <v>0</v>
      </c>
      <c r="BJ1014" s="19" t="s">
        <v>82</v>
      </c>
      <c r="BK1014" s="218">
        <f>ROUND(I1014*H1014,2)</f>
        <v>0</v>
      </c>
      <c r="BL1014" s="19" t="s">
        <v>237</v>
      </c>
      <c r="BM1014" s="217" t="s">
        <v>1555</v>
      </c>
    </row>
    <row r="1015" s="2" customFormat="1">
      <c r="A1015" s="40"/>
      <c r="B1015" s="41"/>
      <c r="C1015" s="42"/>
      <c r="D1015" s="219" t="s">
        <v>152</v>
      </c>
      <c r="E1015" s="42"/>
      <c r="F1015" s="220" t="s">
        <v>1556</v>
      </c>
      <c r="G1015" s="42"/>
      <c r="H1015" s="42"/>
      <c r="I1015" s="221"/>
      <c r="J1015" s="42"/>
      <c r="K1015" s="42"/>
      <c r="L1015" s="46"/>
      <c r="M1015" s="222"/>
      <c r="N1015" s="223"/>
      <c r="O1015" s="86"/>
      <c r="P1015" s="86"/>
      <c r="Q1015" s="86"/>
      <c r="R1015" s="86"/>
      <c r="S1015" s="86"/>
      <c r="T1015" s="87"/>
      <c r="U1015" s="40"/>
      <c r="V1015" s="40"/>
      <c r="W1015" s="40"/>
      <c r="X1015" s="40"/>
      <c r="Y1015" s="40"/>
      <c r="Z1015" s="40"/>
      <c r="AA1015" s="40"/>
      <c r="AB1015" s="40"/>
      <c r="AC1015" s="40"/>
      <c r="AD1015" s="40"/>
      <c r="AE1015" s="40"/>
      <c r="AT1015" s="19" t="s">
        <v>152</v>
      </c>
      <c r="AU1015" s="19" t="s">
        <v>84</v>
      </c>
    </row>
    <row r="1016" s="2" customFormat="1" ht="24.15" customHeight="1">
      <c r="A1016" s="40"/>
      <c r="B1016" s="41"/>
      <c r="C1016" s="257" t="s">
        <v>1557</v>
      </c>
      <c r="D1016" s="257" t="s">
        <v>203</v>
      </c>
      <c r="E1016" s="258" t="s">
        <v>1558</v>
      </c>
      <c r="F1016" s="259" t="s">
        <v>1559</v>
      </c>
      <c r="G1016" s="260" t="s">
        <v>368</v>
      </c>
      <c r="H1016" s="261">
        <v>1</v>
      </c>
      <c r="I1016" s="262"/>
      <c r="J1016" s="263">
        <f>ROUND(I1016*H1016,2)</f>
        <v>0</v>
      </c>
      <c r="K1016" s="259" t="s">
        <v>167</v>
      </c>
      <c r="L1016" s="264"/>
      <c r="M1016" s="265" t="s">
        <v>19</v>
      </c>
      <c r="N1016" s="266" t="s">
        <v>45</v>
      </c>
      <c r="O1016" s="86"/>
      <c r="P1016" s="215">
        <f>O1016*H1016</f>
        <v>0</v>
      </c>
      <c r="Q1016" s="215">
        <v>0.016</v>
      </c>
      <c r="R1016" s="215">
        <f>Q1016*H1016</f>
        <v>0.016</v>
      </c>
      <c r="S1016" s="215">
        <v>0</v>
      </c>
      <c r="T1016" s="216">
        <f>S1016*H1016</f>
        <v>0</v>
      </c>
      <c r="U1016" s="40"/>
      <c r="V1016" s="40"/>
      <c r="W1016" s="40"/>
      <c r="X1016" s="40"/>
      <c r="Y1016" s="40"/>
      <c r="Z1016" s="40"/>
      <c r="AA1016" s="40"/>
      <c r="AB1016" s="40"/>
      <c r="AC1016" s="40"/>
      <c r="AD1016" s="40"/>
      <c r="AE1016" s="40"/>
      <c r="AR1016" s="217" t="s">
        <v>356</v>
      </c>
      <c r="AT1016" s="217" t="s">
        <v>203</v>
      </c>
      <c r="AU1016" s="217" t="s">
        <v>84</v>
      </c>
      <c r="AY1016" s="19" t="s">
        <v>143</v>
      </c>
      <c r="BE1016" s="218">
        <f>IF(N1016="základní",J1016,0)</f>
        <v>0</v>
      </c>
      <c r="BF1016" s="218">
        <f>IF(N1016="snížená",J1016,0)</f>
        <v>0</v>
      </c>
      <c r="BG1016" s="218">
        <f>IF(N1016="zákl. přenesená",J1016,0)</f>
        <v>0</v>
      </c>
      <c r="BH1016" s="218">
        <f>IF(N1016="sníž. přenesená",J1016,0)</f>
        <v>0</v>
      </c>
      <c r="BI1016" s="218">
        <f>IF(N1016="nulová",J1016,0)</f>
        <v>0</v>
      </c>
      <c r="BJ1016" s="19" t="s">
        <v>82</v>
      </c>
      <c r="BK1016" s="218">
        <f>ROUND(I1016*H1016,2)</f>
        <v>0</v>
      </c>
      <c r="BL1016" s="19" t="s">
        <v>237</v>
      </c>
      <c r="BM1016" s="217" t="s">
        <v>1560</v>
      </c>
    </row>
    <row r="1017" s="2" customFormat="1" ht="24.15" customHeight="1">
      <c r="A1017" s="40"/>
      <c r="B1017" s="41"/>
      <c r="C1017" s="206" t="s">
        <v>1561</v>
      </c>
      <c r="D1017" s="206" t="s">
        <v>145</v>
      </c>
      <c r="E1017" s="207" t="s">
        <v>1562</v>
      </c>
      <c r="F1017" s="208" t="s">
        <v>1563</v>
      </c>
      <c r="G1017" s="209" t="s">
        <v>655</v>
      </c>
      <c r="H1017" s="278"/>
      <c r="I1017" s="211"/>
      <c r="J1017" s="212">
        <f>ROUND(I1017*H1017,2)</f>
        <v>0</v>
      </c>
      <c r="K1017" s="208" t="s">
        <v>167</v>
      </c>
      <c r="L1017" s="46"/>
      <c r="M1017" s="213" t="s">
        <v>19</v>
      </c>
      <c r="N1017" s="214" t="s">
        <v>45</v>
      </c>
      <c r="O1017" s="86"/>
      <c r="P1017" s="215">
        <f>O1017*H1017</f>
        <v>0</v>
      </c>
      <c r="Q1017" s="215">
        <v>0</v>
      </c>
      <c r="R1017" s="215">
        <f>Q1017*H1017</f>
        <v>0</v>
      </c>
      <c r="S1017" s="215">
        <v>0</v>
      </c>
      <c r="T1017" s="216">
        <f>S1017*H1017</f>
        <v>0</v>
      </c>
      <c r="U1017" s="40"/>
      <c r="V1017" s="40"/>
      <c r="W1017" s="40"/>
      <c r="X1017" s="40"/>
      <c r="Y1017" s="40"/>
      <c r="Z1017" s="40"/>
      <c r="AA1017" s="40"/>
      <c r="AB1017" s="40"/>
      <c r="AC1017" s="40"/>
      <c r="AD1017" s="40"/>
      <c r="AE1017" s="40"/>
      <c r="AR1017" s="217" t="s">
        <v>237</v>
      </c>
      <c r="AT1017" s="217" t="s">
        <v>145</v>
      </c>
      <c r="AU1017" s="217" t="s">
        <v>84</v>
      </c>
      <c r="AY1017" s="19" t="s">
        <v>143</v>
      </c>
      <c r="BE1017" s="218">
        <f>IF(N1017="základní",J1017,0)</f>
        <v>0</v>
      </c>
      <c r="BF1017" s="218">
        <f>IF(N1017="snížená",J1017,0)</f>
        <v>0</v>
      </c>
      <c r="BG1017" s="218">
        <f>IF(N1017="zákl. přenesená",J1017,0)</f>
        <v>0</v>
      </c>
      <c r="BH1017" s="218">
        <f>IF(N1017="sníž. přenesená",J1017,0)</f>
        <v>0</v>
      </c>
      <c r="BI1017" s="218">
        <f>IF(N1017="nulová",J1017,0)</f>
        <v>0</v>
      </c>
      <c r="BJ1017" s="19" t="s">
        <v>82</v>
      </c>
      <c r="BK1017" s="218">
        <f>ROUND(I1017*H1017,2)</f>
        <v>0</v>
      </c>
      <c r="BL1017" s="19" t="s">
        <v>237</v>
      </c>
      <c r="BM1017" s="217" t="s">
        <v>1564</v>
      </c>
    </row>
    <row r="1018" s="2" customFormat="1">
      <c r="A1018" s="40"/>
      <c r="B1018" s="41"/>
      <c r="C1018" s="42"/>
      <c r="D1018" s="219" t="s">
        <v>152</v>
      </c>
      <c r="E1018" s="42"/>
      <c r="F1018" s="220" t="s">
        <v>1565</v>
      </c>
      <c r="G1018" s="42"/>
      <c r="H1018" s="42"/>
      <c r="I1018" s="221"/>
      <c r="J1018" s="42"/>
      <c r="K1018" s="42"/>
      <c r="L1018" s="46"/>
      <c r="M1018" s="222"/>
      <c r="N1018" s="223"/>
      <c r="O1018" s="86"/>
      <c r="P1018" s="86"/>
      <c r="Q1018" s="86"/>
      <c r="R1018" s="86"/>
      <c r="S1018" s="86"/>
      <c r="T1018" s="87"/>
      <c r="U1018" s="40"/>
      <c r="V1018" s="40"/>
      <c r="W1018" s="40"/>
      <c r="X1018" s="40"/>
      <c r="Y1018" s="40"/>
      <c r="Z1018" s="40"/>
      <c r="AA1018" s="40"/>
      <c r="AB1018" s="40"/>
      <c r="AC1018" s="40"/>
      <c r="AD1018" s="40"/>
      <c r="AE1018" s="40"/>
      <c r="AT1018" s="19" t="s">
        <v>152</v>
      </c>
      <c r="AU1018" s="19" t="s">
        <v>84</v>
      </c>
    </row>
    <row r="1019" s="12" customFormat="1" ht="22.8" customHeight="1">
      <c r="A1019" s="12"/>
      <c r="B1019" s="190"/>
      <c r="C1019" s="191"/>
      <c r="D1019" s="192" t="s">
        <v>73</v>
      </c>
      <c r="E1019" s="204" t="s">
        <v>1566</v>
      </c>
      <c r="F1019" s="204" t="s">
        <v>1567</v>
      </c>
      <c r="G1019" s="191"/>
      <c r="H1019" s="191"/>
      <c r="I1019" s="194"/>
      <c r="J1019" s="205">
        <f>BK1019</f>
        <v>0</v>
      </c>
      <c r="K1019" s="191"/>
      <c r="L1019" s="196"/>
      <c r="M1019" s="197"/>
      <c r="N1019" s="198"/>
      <c r="O1019" s="198"/>
      <c r="P1019" s="199">
        <f>SUM(P1020:P1063)</f>
        <v>0</v>
      </c>
      <c r="Q1019" s="198"/>
      <c r="R1019" s="199">
        <f>SUM(R1020:R1063)</f>
        <v>1.5545427999999999</v>
      </c>
      <c r="S1019" s="198"/>
      <c r="T1019" s="200">
        <f>SUM(T1020:T1063)</f>
        <v>0.0608</v>
      </c>
      <c r="U1019" s="12"/>
      <c r="V1019" s="12"/>
      <c r="W1019" s="12"/>
      <c r="X1019" s="12"/>
      <c r="Y1019" s="12"/>
      <c r="Z1019" s="12"/>
      <c r="AA1019" s="12"/>
      <c r="AB1019" s="12"/>
      <c r="AC1019" s="12"/>
      <c r="AD1019" s="12"/>
      <c r="AE1019" s="12"/>
      <c r="AR1019" s="201" t="s">
        <v>84</v>
      </c>
      <c r="AT1019" s="202" t="s">
        <v>73</v>
      </c>
      <c r="AU1019" s="202" t="s">
        <v>82</v>
      </c>
      <c r="AY1019" s="201" t="s">
        <v>143</v>
      </c>
      <c r="BK1019" s="203">
        <f>SUM(BK1020:BK1063)</f>
        <v>0</v>
      </c>
    </row>
    <row r="1020" s="2" customFormat="1" ht="16.5" customHeight="1">
      <c r="A1020" s="40"/>
      <c r="B1020" s="41"/>
      <c r="C1020" s="206" t="s">
        <v>1568</v>
      </c>
      <c r="D1020" s="206" t="s">
        <v>145</v>
      </c>
      <c r="E1020" s="207" t="s">
        <v>1569</v>
      </c>
      <c r="F1020" s="208" t="s">
        <v>1570</v>
      </c>
      <c r="G1020" s="209" t="s">
        <v>217</v>
      </c>
      <c r="H1020" s="210">
        <v>40</v>
      </c>
      <c r="I1020" s="211"/>
      <c r="J1020" s="212">
        <f>ROUND(I1020*H1020,2)</f>
        <v>0</v>
      </c>
      <c r="K1020" s="208" t="s">
        <v>167</v>
      </c>
      <c r="L1020" s="46"/>
      <c r="M1020" s="213" t="s">
        <v>19</v>
      </c>
      <c r="N1020" s="214" t="s">
        <v>45</v>
      </c>
      <c r="O1020" s="86"/>
      <c r="P1020" s="215">
        <f>O1020*H1020</f>
        <v>0</v>
      </c>
      <c r="Q1020" s="215">
        <v>0.00034000000000000002</v>
      </c>
      <c r="R1020" s="215">
        <f>Q1020*H1020</f>
        <v>0.013600000000000001</v>
      </c>
      <c r="S1020" s="215">
        <v>0</v>
      </c>
      <c r="T1020" s="216">
        <f>S1020*H1020</f>
        <v>0</v>
      </c>
      <c r="U1020" s="40"/>
      <c r="V1020" s="40"/>
      <c r="W1020" s="40"/>
      <c r="X1020" s="40"/>
      <c r="Y1020" s="40"/>
      <c r="Z1020" s="40"/>
      <c r="AA1020" s="40"/>
      <c r="AB1020" s="40"/>
      <c r="AC1020" s="40"/>
      <c r="AD1020" s="40"/>
      <c r="AE1020" s="40"/>
      <c r="AR1020" s="217" t="s">
        <v>237</v>
      </c>
      <c r="AT1020" s="217" t="s">
        <v>145</v>
      </c>
      <c r="AU1020" s="217" t="s">
        <v>84</v>
      </c>
      <c r="AY1020" s="19" t="s">
        <v>143</v>
      </c>
      <c r="BE1020" s="218">
        <f>IF(N1020="základní",J1020,0)</f>
        <v>0</v>
      </c>
      <c r="BF1020" s="218">
        <f>IF(N1020="snížená",J1020,0)</f>
        <v>0</v>
      </c>
      <c r="BG1020" s="218">
        <f>IF(N1020="zákl. přenesená",J1020,0)</f>
        <v>0</v>
      </c>
      <c r="BH1020" s="218">
        <f>IF(N1020="sníž. přenesená",J1020,0)</f>
        <v>0</v>
      </c>
      <c r="BI1020" s="218">
        <f>IF(N1020="nulová",J1020,0)</f>
        <v>0</v>
      </c>
      <c r="BJ1020" s="19" t="s">
        <v>82</v>
      </c>
      <c r="BK1020" s="218">
        <f>ROUND(I1020*H1020,2)</f>
        <v>0</v>
      </c>
      <c r="BL1020" s="19" t="s">
        <v>237</v>
      </c>
      <c r="BM1020" s="217" t="s">
        <v>1571</v>
      </c>
    </row>
    <row r="1021" s="2" customFormat="1">
      <c r="A1021" s="40"/>
      <c r="B1021" s="41"/>
      <c r="C1021" s="42"/>
      <c r="D1021" s="219" t="s">
        <v>152</v>
      </c>
      <c r="E1021" s="42"/>
      <c r="F1021" s="220" t="s">
        <v>1572</v>
      </c>
      <c r="G1021" s="42"/>
      <c r="H1021" s="42"/>
      <c r="I1021" s="221"/>
      <c r="J1021" s="42"/>
      <c r="K1021" s="42"/>
      <c r="L1021" s="46"/>
      <c r="M1021" s="222"/>
      <c r="N1021" s="223"/>
      <c r="O1021" s="86"/>
      <c r="P1021" s="86"/>
      <c r="Q1021" s="86"/>
      <c r="R1021" s="86"/>
      <c r="S1021" s="86"/>
      <c r="T1021" s="87"/>
      <c r="U1021" s="40"/>
      <c r="V1021" s="40"/>
      <c r="W1021" s="40"/>
      <c r="X1021" s="40"/>
      <c r="Y1021" s="40"/>
      <c r="Z1021" s="40"/>
      <c r="AA1021" s="40"/>
      <c r="AB1021" s="40"/>
      <c r="AC1021" s="40"/>
      <c r="AD1021" s="40"/>
      <c r="AE1021" s="40"/>
      <c r="AT1021" s="19" t="s">
        <v>152</v>
      </c>
      <c r="AU1021" s="19" t="s">
        <v>84</v>
      </c>
    </row>
    <row r="1022" s="2" customFormat="1" ht="16.5" customHeight="1">
      <c r="A1022" s="40"/>
      <c r="B1022" s="41"/>
      <c r="C1022" s="206" t="s">
        <v>1573</v>
      </c>
      <c r="D1022" s="206" t="s">
        <v>145</v>
      </c>
      <c r="E1022" s="207" t="s">
        <v>1574</v>
      </c>
      <c r="F1022" s="208" t="s">
        <v>1575</v>
      </c>
      <c r="G1022" s="209" t="s">
        <v>368</v>
      </c>
      <c r="H1022" s="210">
        <v>1</v>
      </c>
      <c r="I1022" s="211"/>
      <c r="J1022" s="212">
        <f>ROUND(I1022*H1022,2)</f>
        <v>0</v>
      </c>
      <c r="K1022" s="208" t="s">
        <v>19</v>
      </c>
      <c r="L1022" s="46"/>
      <c r="M1022" s="213" t="s">
        <v>19</v>
      </c>
      <c r="N1022" s="214" t="s">
        <v>45</v>
      </c>
      <c r="O1022" s="86"/>
      <c r="P1022" s="215">
        <f>O1022*H1022</f>
        <v>0</v>
      </c>
      <c r="Q1022" s="215">
        <v>0</v>
      </c>
      <c r="R1022" s="215">
        <f>Q1022*H1022</f>
        <v>0</v>
      </c>
      <c r="S1022" s="215">
        <v>0</v>
      </c>
      <c r="T1022" s="216">
        <f>S1022*H1022</f>
        <v>0</v>
      </c>
      <c r="U1022" s="40"/>
      <c r="V1022" s="40"/>
      <c r="W1022" s="40"/>
      <c r="X1022" s="40"/>
      <c r="Y1022" s="40"/>
      <c r="Z1022" s="40"/>
      <c r="AA1022" s="40"/>
      <c r="AB1022" s="40"/>
      <c r="AC1022" s="40"/>
      <c r="AD1022" s="40"/>
      <c r="AE1022" s="40"/>
      <c r="AR1022" s="217" t="s">
        <v>237</v>
      </c>
      <c r="AT1022" s="217" t="s">
        <v>145</v>
      </c>
      <c r="AU1022" s="217" t="s">
        <v>84</v>
      </c>
      <c r="AY1022" s="19" t="s">
        <v>143</v>
      </c>
      <c r="BE1022" s="218">
        <f>IF(N1022="základní",J1022,0)</f>
        <v>0</v>
      </c>
      <c r="BF1022" s="218">
        <f>IF(N1022="snížená",J1022,0)</f>
        <v>0</v>
      </c>
      <c r="BG1022" s="218">
        <f>IF(N1022="zákl. přenesená",J1022,0)</f>
        <v>0</v>
      </c>
      <c r="BH1022" s="218">
        <f>IF(N1022="sníž. přenesená",J1022,0)</f>
        <v>0</v>
      </c>
      <c r="BI1022" s="218">
        <f>IF(N1022="nulová",J1022,0)</f>
        <v>0</v>
      </c>
      <c r="BJ1022" s="19" t="s">
        <v>82</v>
      </c>
      <c r="BK1022" s="218">
        <f>ROUND(I1022*H1022,2)</f>
        <v>0</v>
      </c>
      <c r="BL1022" s="19" t="s">
        <v>237</v>
      </c>
      <c r="BM1022" s="217" t="s">
        <v>1576</v>
      </c>
    </row>
    <row r="1023" s="2" customFormat="1" ht="16.5" customHeight="1">
      <c r="A1023" s="40"/>
      <c r="B1023" s="41"/>
      <c r="C1023" s="206" t="s">
        <v>1577</v>
      </c>
      <c r="D1023" s="206" t="s">
        <v>145</v>
      </c>
      <c r="E1023" s="207" t="s">
        <v>1578</v>
      </c>
      <c r="F1023" s="208" t="s">
        <v>1579</v>
      </c>
      <c r="G1023" s="209" t="s">
        <v>217</v>
      </c>
      <c r="H1023" s="210">
        <v>28.600000000000001</v>
      </c>
      <c r="I1023" s="211"/>
      <c r="J1023" s="212">
        <f>ROUND(I1023*H1023,2)</f>
        <v>0</v>
      </c>
      <c r="K1023" s="208" t="s">
        <v>167</v>
      </c>
      <c r="L1023" s="46"/>
      <c r="M1023" s="213" t="s">
        <v>19</v>
      </c>
      <c r="N1023" s="214" t="s">
        <v>45</v>
      </c>
      <c r="O1023" s="86"/>
      <c r="P1023" s="215">
        <f>O1023*H1023</f>
        <v>0</v>
      </c>
      <c r="Q1023" s="215">
        <v>5.0000000000000002E-05</v>
      </c>
      <c r="R1023" s="215">
        <f>Q1023*H1023</f>
        <v>0.0014300000000000001</v>
      </c>
      <c r="S1023" s="215">
        <v>0</v>
      </c>
      <c r="T1023" s="216">
        <f>S1023*H1023</f>
        <v>0</v>
      </c>
      <c r="U1023" s="40"/>
      <c r="V1023" s="40"/>
      <c r="W1023" s="40"/>
      <c r="X1023" s="40"/>
      <c r="Y1023" s="40"/>
      <c r="Z1023" s="40"/>
      <c r="AA1023" s="40"/>
      <c r="AB1023" s="40"/>
      <c r="AC1023" s="40"/>
      <c r="AD1023" s="40"/>
      <c r="AE1023" s="40"/>
      <c r="AR1023" s="217" t="s">
        <v>237</v>
      </c>
      <c r="AT1023" s="217" t="s">
        <v>145</v>
      </c>
      <c r="AU1023" s="217" t="s">
        <v>84</v>
      </c>
      <c r="AY1023" s="19" t="s">
        <v>143</v>
      </c>
      <c r="BE1023" s="218">
        <f>IF(N1023="základní",J1023,0)</f>
        <v>0</v>
      </c>
      <c r="BF1023" s="218">
        <f>IF(N1023="snížená",J1023,0)</f>
        <v>0</v>
      </c>
      <c r="BG1023" s="218">
        <f>IF(N1023="zákl. přenesená",J1023,0)</f>
        <v>0</v>
      </c>
      <c r="BH1023" s="218">
        <f>IF(N1023="sníž. přenesená",J1023,0)</f>
        <v>0</v>
      </c>
      <c r="BI1023" s="218">
        <f>IF(N1023="nulová",J1023,0)</f>
        <v>0</v>
      </c>
      <c r="BJ1023" s="19" t="s">
        <v>82</v>
      </c>
      <c r="BK1023" s="218">
        <f>ROUND(I1023*H1023,2)</f>
        <v>0</v>
      </c>
      <c r="BL1023" s="19" t="s">
        <v>237</v>
      </c>
      <c r="BM1023" s="217" t="s">
        <v>1580</v>
      </c>
    </row>
    <row r="1024" s="2" customFormat="1">
      <c r="A1024" s="40"/>
      <c r="B1024" s="41"/>
      <c r="C1024" s="42"/>
      <c r="D1024" s="219" t="s">
        <v>152</v>
      </c>
      <c r="E1024" s="42"/>
      <c r="F1024" s="220" t="s">
        <v>1581</v>
      </c>
      <c r="G1024" s="42"/>
      <c r="H1024" s="42"/>
      <c r="I1024" s="221"/>
      <c r="J1024" s="42"/>
      <c r="K1024" s="42"/>
      <c r="L1024" s="46"/>
      <c r="M1024" s="222"/>
      <c r="N1024" s="223"/>
      <c r="O1024" s="86"/>
      <c r="P1024" s="86"/>
      <c r="Q1024" s="86"/>
      <c r="R1024" s="86"/>
      <c r="S1024" s="86"/>
      <c r="T1024" s="87"/>
      <c r="U1024" s="40"/>
      <c r="V1024" s="40"/>
      <c r="W1024" s="40"/>
      <c r="X1024" s="40"/>
      <c r="Y1024" s="40"/>
      <c r="Z1024" s="40"/>
      <c r="AA1024" s="40"/>
      <c r="AB1024" s="40"/>
      <c r="AC1024" s="40"/>
      <c r="AD1024" s="40"/>
      <c r="AE1024" s="40"/>
      <c r="AT1024" s="19" t="s">
        <v>152</v>
      </c>
      <c r="AU1024" s="19" t="s">
        <v>84</v>
      </c>
    </row>
    <row r="1025" s="2" customFormat="1" ht="16.5" customHeight="1">
      <c r="A1025" s="40"/>
      <c r="B1025" s="41"/>
      <c r="C1025" s="206" t="s">
        <v>1582</v>
      </c>
      <c r="D1025" s="206" t="s">
        <v>145</v>
      </c>
      <c r="E1025" s="207" t="s">
        <v>1583</v>
      </c>
      <c r="F1025" s="208" t="s">
        <v>1584</v>
      </c>
      <c r="G1025" s="209" t="s">
        <v>368</v>
      </c>
      <c r="H1025" s="210">
        <v>15</v>
      </c>
      <c r="I1025" s="211"/>
      <c r="J1025" s="212">
        <f>ROUND(I1025*H1025,2)</f>
        <v>0</v>
      </c>
      <c r="K1025" s="208" t="s">
        <v>167</v>
      </c>
      <c r="L1025" s="46"/>
      <c r="M1025" s="213" t="s">
        <v>19</v>
      </c>
      <c r="N1025" s="214" t="s">
        <v>45</v>
      </c>
      <c r="O1025" s="86"/>
      <c r="P1025" s="215">
        <f>O1025*H1025</f>
        <v>0</v>
      </c>
      <c r="Q1025" s="215">
        <v>1.0000000000000001E-05</v>
      </c>
      <c r="R1025" s="215">
        <f>Q1025*H1025</f>
        <v>0.00015000000000000001</v>
      </c>
      <c r="S1025" s="215">
        <v>0</v>
      </c>
      <c r="T1025" s="216">
        <f>S1025*H1025</f>
        <v>0</v>
      </c>
      <c r="U1025" s="40"/>
      <c r="V1025" s="40"/>
      <c r="W1025" s="40"/>
      <c r="X1025" s="40"/>
      <c r="Y1025" s="40"/>
      <c r="Z1025" s="40"/>
      <c r="AA1025" s="40"/>
      <c r="AB1025" s="40"/>
      <c r="AC1025" s="40"/>
      <c r="AD1025" s="40"/>
      <c r="AE1025" s="40"/>
      <c r="AR1025" s="217" t="s">
        <v>237</v>
      </c>
      <c r="AT1025" s="217" t="s">
        <v>145</v>
      </c>
      <c r="AU1025" s="217" t="s">
        <v>84</v>
      </c>
      <c r="AY1025" s="19" t="s">
        <v>143</v>
      </c>
      <c r="BE1025" s="218">
        <f>IF(N1025="základní",J1025,0)</f>
        <v>0</v>
      </c>
      <c r="BF1025" s="218">
        <f>IF(N1025="snížená",J1025,0)</f>
        <v>0</v>
      </c>
      <c r="BG1025" s="218">
        <f>IF(N1025="zákl. přenesená",J1025,0)</f>
        <v>0</v>
      </c>
      <c r="BH1025" s="218">
        <f>IF(N1025="sníž. přenesená",J1025,0)</f>
        <v>0</v>
      </c>
      <c r="BI1025" s="218">
        <f>IF(N1025="nulová",J1025,0)</f>
        <v>0</v>
      </c>
      <c r="BJ1025" s="19" t="s">
        <v>82</v>
      </c>
      <c r="BK1025" s="218">
        <f>ROUND(I1025*H1025,2)</f>
        <v>0</v>
      </c>
      <c r="BL1025" s="19" t="s">
        <v>237</v>
      </c>
      <c r="BM1025" s="217" t="s">
        <v>1585</v>
      </c>
    </row>
    <row r="1026" s="2" customFormat="1">
      <c r="A1026" s="40"/>
      <c r="B1026" s="41"/>
      <c r="C1026" s="42"/>
      <c r="D1026" s="219" t="s">
        <v>152</v>
      </c>
      <c r="E1026" s="42"/>
      <c r="F1026" s="220" t="s">
        <v>1586</v>
      </c>
      <c r="G1026" s="42"/>
      <c r="H1026" s="42"/>
      <c r="I1026" s="221"/>
      <c r="J1026" s="42"/>
      <c r="K1026" s="42"/>
      <c r="L1026" s="46"/>
      <c r="M1026" s="222"/>
      <c r="N1026" s="223"/>
      <c r="O1026" s="86"/>
      <c r="P1026" s="86"/>
      <c r="Q1026" s="86"/>
      <c r="R1026" s="86"/>
      <c r="S1026" s="86"/>
      <c r="T1026" s="87"/>
      <c r="U1026" s="40"/>
      <c r="V1026" s="40"/>
      <c r="W1026" s="40"/>
      <c r="X1026" s="40"/>
      <c r="Y1026" s="40"/>
      <c r="Z1026" s="40"/>
      <c r="AA1026" s="40"/>
      <c r="AB1026" s="40"/>
      <c r="AC1026" s="40"/>
      <c r="AD1026" s="40"/>
      <c r="AE1026" s="40"/>
      <c r="AT1026" s="19" t="s">
        <v>152</v>
      </c>
      <c r="AU1026" s="19" t="s">
        <v>84</v>
      </c>
    </row>
    <row r="1027" s="2" customFormat="1" ht="21.75" customHeight="1">
      <c r="A1027" s="40"/>
      <c r="B1027" s="41"/>
      <c r="C1027" s="206" t="s">
        <v>1587</v>
      </c>
      <c r="D1027" s="206" t="s">
        <v>145</v>
      </c>
      <c r="E1027" s="207" t="s">
        <v>1588</v>
      </c>
      <c r="F1027" s="208" t="s">
        <v>1589</v>
      </c>
      <c r="G1027" s="209" t="s">
        <v>280</v>
      </c>
      <c r="H1027" s="210">
        <v>12.49</v>
      </c>
      <c r="I1027" s="211"/>
      <c r="J1027" s="212">
        <f>ROUND(I1027*H1027,2)</f>
        <v>0</v>
      </c>
      <c r="K1027" s="208" t="s">
        <v>167</v>
      </c>
      <c r="L1027" s="46"/>
      <c r="M1027" s="213" t="s">
        <v>19</v>
      </c>
      <c r="N1027" s="214" t="s">
        <v>45</v>
      </c>
      <c r="O1027" s="86"/>
      <c r="P1027" s="215">
        <f>O1027*H1027</f>
        <v>0</v>
      </c>
      <c r="Q1027" s="215">
        <v>6.0000000000000002E-05</v>
      </c>
      <c r="R1027" s="215">
        <f>Q1027*H1027</f>
        <v>0.0007494</v>
      </c>
      <c r="S1027" s="215">
        <v>0</v>
      </c>
      <c r="T1027" s="216">
        <f>S1027*H1027</f>
        <v>0</v>
      </c>
      <c r="U1027" s="40"/>
      <c r="V1027" s="40"/>
      <c r="W1027" s="40"/>
      <c r="X1027" s="40"/>
      <c r="Y1027" s="40"/>
      <c r="Z1027" s="40"/>
      <c r="AA1027" s="40"/>
      <c r="AB1027" s="40"/>
      <c r="AC1027" s="40"/>
      <c r="AD1027" s="40"/>
      <c r="AE1027" s="40"/>
      <c r="AR1027" s="217" t="s">
        <v>237</v>
      </c>
      <c r="AT1027" s="217" t="s">
        <v>145</v>
      </c>
      <c r="AU1027" s="217" t="s">
        <v>84</v>
      </c>
      <c r="AY1027" s="19" t="s">
        <v>143</v>
      </c>
      <c r="BE1027" s="218">
        <f>IF(N1027="základní",J1027,0)</f>
        <v>0</v>
      </c>
      <c r="BF1027" s="218">
        <f>IF(N1027="snížená",J1027,0)</f>
        <v>0</v>
      </c>
      <c r="BG1027" s="218">
        <f>IF(N1027="zákl. přenesená",J1027,0)</f>
        <v>0</v>
      </c>
      <c r="BH1027" s="218">
        <f>IF(N1027="sníž. přenesená",J1027,0)</f>
        <v>0</v>
      </c>
      <c r="BI1027" s="218">
        <f>IF(N1027="nulová",J1027,0)</f>
        <v>0</v>
      </c>
      <c r="BJ1027" s="19" t="s">
        <v>82</v>
      </c>
      <c r="BK1027" s="218">
        <f>ROUND(I1027*H1027,2)</f>
        <v>0</v>
      </c>
      <c r="BL1027" s="19" t="s">
        <v>237</v>
      </c>
      <c r="BM1027" s="217" t="s">
        <v>1590</v>
      </c>
    </row>
    <row r="1028" s="2" customFormat="1">
      <c r="A1028" s="40"/>
      <c r="B1028" s="41"/>
      <c r="C1028" s="42"/>
      <c r="D1028" s="219" t="s">
        <v>152</v>
      </c>
      <c r="E1028" s="42"/>
      <c r="F1028" s="220" t="s">
        <v>1591</v>
      </c>
      <c r="G1028" s="42"/>
      <c r="H1028" s="42"/>
      <c r="I1028" s="221"/>
      <c r="J1028" s="42"/>
      <c r="K1028" s="42"/>
      <c r="L1028" s="46"/>
      <c r="M1028" s="222"/>
      <c r="N1028" s="223"/>
      <c r="O1028" s="86"/>
      <c r="P1028" s="86"/>
      <c r="Q1028" s="86"/>
      <c r="R1028" s="86"/>
      <c r="S1028" s="86"/>
      <c r="T1028" s="87"/>
      <c r="U1028" s="40"/>
      <c r="V1028" s="40"/>
      <c r="W1028" s="40"/>
      <c r="X1028" s="40"/>
      <c r="Y1028" s="40"/>
      <c r="Z1028" s="40"/>
      <c r="AA1028" s="40"/>
      <c r="AB1028" s="40"/>
      <c r="AC1028" s="40"/>
      <c r="AD1028" s="40"/>
      <c r="AE1028" s="40"/>
      <c r="AT1028" s="19" t="s">
        <v>152</v>
      </c>
      <c r="AU1028" s="19" t="s">
        <v>84</v>
      </c>
    </row>
    <row r="1029" s="2" customFormat="1" ht="16.5" customHeight="1">
      <c r="A1029" s="40"/>
      <c r="B1029" s="41"/>
      <c r="C1029" s="257" t="s">
        <v>1592</v>
      </c>
      <c r="D1029" s="257" t="s">
        <v>203</v>
      </c>
      <c r="E1029" s="258" t="s">
        <v>1593</v>
      </c>
      <c r="F1029" s="259" t="s">
        <v>1594</v>
      </c>
      <c r="G1029" s="260" t="s">
        <v>280</v>
      </c>
      <c r="H1029" s="261">
        <v>12.49</v>
      </c>
      <c r="I1029" s="262"/>
      <c r="J1029" s="263">
        <f>ROUND(I1029*H1029,2)</f>
        <v>0</v>
      </c>
      <c r="K1029" s="259" t="s">
        <v>19</v>
      </c>
      <c r="L1029" s="264"/>
      <c r="M1029" s="265" t="s">
        <v>19</v>
      </c>
      <c r="N1029" s="266" t="s">
        <v>45</v>
      </c>
      <c r="O1029" s="86"/>
      <c r="P1029" s="215">
        <f>O1029*H1029</f>
        <v>0</v>
      </c>
      <c r="Q1029" s="215">
        <v>0</v>
      </c>
      <c r="R1029" s="215">
        <f>Q1029*H1029</f>
        <v>0</v>
      </c>
      <c r="S1029" s="215">
        <v>0</v>
      </c>
      <c r="T1029" s="216">
        <f>S1029*H1029</f>
        <v>0</v>
      </c>
      <c r="U1029" s="40"/>
      <c r="V1029" s="40"/>
      <c r="W1029" s="40"/>
      <c r="X1029" s="40"/>
      <c r="Y1029" s="40"/>
      <c r="Z1029" s="40"/>
      <c r="AA1029" s="40"/>
      <c r="AB1029" s="40"/>
      <c r="AC1029" s="40"/>
      <c r="AD1029" s="40"/>
      <c r="AE1029" s="40"/>
      <c r="AR1029" s="217" t="s">
        <v>356</v>
      </c>
      <c r="AT1029" s="217" t="s">
        <v>203</v>
      </c>
      <c r="AU1029" s="217" t="s">
        <v>84</v>
      </c>
      <c r="AY1029" s="19" t="s">
        <v>143</v>
      </c>
      <c r="BE1029" s="218">
        <f>IF(N1029="základní",J1029,0)</f>
        <v>0</v>
      </c>
      <c r="BF1029" s="218">
        <f>IF(N1029="snížená",J1029,0)</f>
        <v>0</v>
      </c>
      <c r="BG1029" s="218">
        <f>IF(N1029="zákl. přenesená",J1029,0)</f>
        <v>0</v>
      </c>
      <c r="BH1029" s="218">
        <f>IF(N1029="sníž. přenesená",J1029,0)</f>
        <v>0</v>
      </c>
      <c r="BI1029" s="218">
        <f>IF(N1029="nulová",J1029,0)</f>
        <v>0</v>
      </c>
      <c r="BJ1029" s="19" t="s">
        <v>82</v>
      </c>
      <c r="BK1029" s="218">
        <f>ROUND(I1029*H1029,2)</f>
        <v>0</v>
      </c>
      <c r="BL1029" s="19" t="s">
        <v>237</v>
      </c>
      <c r="BM1029" s="217" t="s">
        <v>1595</v>
      </c>
    </row>
    <row r="1030" s="2" customFormat="1" ht="16.5" customHeight="1">
      <c r="A1030" s="40"/>
      <c r="B1030" s="41"/>
      <c r="C1030" s="206" t="s">
        <v>1596</v>
      </c>
      <c r="D1030" s="206" t="s">
        <v>145</v>
      </c>
      <c r="E1030" s="207" t="s">
        <v>1597</v>
      </c>
      <c r="F1030" s="208" t="s">
        <v>1598</v>
      </c>
      <c r="G1030" s="209" t="s">
        <v>280</v>
      </c>
      <c r="H1030" s="210">
        <v>3.7999999999999998</v>
      </c>
      <c r="I1030" s="211"/>
      <c r="J1030" s="212">
        <f>ROUND(I1030*H1030,2)</f>
        <v>0</v>
      </c>
      <c r="K1030" s="208" t="s">
        <v>167</v>
      </c>
      <c r="L1030" s="46"/>
      <c r="M1030" s="213" t="s">
        <v>19</v>
      </c>
      <c r="N1030" s="214" t="s">
        <v>45</v>
      </c>
      <c r="O1030" s="86"/>
      <c r="P1030" s="215">
        <f>O1030*H1030</f>
        <v>0</v>
      </c>
      <c r="Q1030" s="215">
        <v>0</v>
      </c>
      <c r="R1030" s="215">
        <f>Q1030*H1030</f>
        <v>0</v>
      </c>
      <c r="S1030" s="215">
        <v>0.016</v>
      </c>
      <c r="T1030" s="216">
        <f>S1030*H1030</f>
        <v>0.0608</v>
      </c>
      <c r="U1030" s="40"/>
      <c r="V1030" s="40"/>
      <c r="W1030" s="40"/>
      <c r="X1030" s="40"/>
      <c r="Y1030" s="40"/>
      <c r="Z1030" s="40"/>
      <c r="AA1030" s="40"/>
      <c r="AB1030" s="40"/>
      <c r="AC1030" s="40"/>
      <c r="AD1030" s="40"/>
      <c r="AE1030" s="40"/>
      <c r="AR1030" s="217" t="s">
        <v>237</v>
      </c>
      <c r="AT1030" s="217" t="s">
        <v>145</v>
      </c>
      <c r="AU1030" s="217" t="s">
        <v>84</v>
      </c>
      <c r="AY1030" s="19" t="s">
        <v>143</v>
      </c>
      <c r="BE1030" s="218">
        <f>IF(N1030="základní",J1030,0)</f>
        <v>0</v>
      </c>
      <c r="BF1030" s="218">
        <f>IF(N1030="snížená",J1030,0)</f>
        <v>0</v>
      </c>
      <c r="BG1030" s="218">
        <f>IF(N1030="zákl. přenesená",J1030,0)</f>
        <v>0</v>
      </c>
      <c r="BH1030" s="218">
        <f>IF(N1030="sníž. přenesená",J1030,0)</f>
        <v>0</v>
      </c>
      <c r="BI1030" s="218">
        <f>IF(N1030="nulová",J1030,0)</f>
        <v>0</v>
      </c>
      <c r="BJ1030" s="19" t="s">
        <v>82</v>
      </c>
      <c r="BK1030" s="218">
        <f>ROUND(I1030*H1030,2)</f>
        <v>0</v>
      </c>
      <c r="BL1030" s="19" t="s">
        <v>237</v>
      </c>
      <c r="BM1030" s="217" t="s">
        <v>1599</v>
      </c>
    </row>
    <row r="1031" s="2" customFormat="1">
      <c r="A1031" s="40"/>
      <c r="B1031" s="41"/>
      <c r="C1031" s="42"/>
      <c r="D1031" s="219" t="s">
        <v>152</v>
      </c>
      <c r="E1031" s="42"/>
      <c r="F1031" s="220" t="s">
        <v>1600</v>
      </c>
      <c r="G1031" s="42"/>
      <c r="H1031" s="42"/>
      <c r="I1031" s="221"/>
      <c r="J1031" s="42"/>
      <c r="K1031" s="42"/>
      <c r="L1031" s="46"/>
      <c r="M1031" s="222"/>
      <c r="N1031" s="223"/>
      <c r="O1031" s="86"/>
      <c r="P1031" s="86"/>
      <c r="Q1031" s="86"/>
      <c r="R1031" s="86"/>
      <c r="S1031" s="86"/>
      <c r="T1031" s="87"/>
      <c r="U1031" s="40"/>
      <c r="V1031" s="40"/>
      <c r="W1031" s="40"/>
      <c r="X1031" s="40"/>
      <c r="Y1031" s="40"/>
      <c r="Z1031" s="40"/>
      <c r="AA1031" s="40"/>
      <c r="AB1031" s="40"/>
      <c r="AC1031" s="40"/>
      <c r="AD1031" s="40"/>
      <c r="AE1031" s="40"/>
      <c r="AT1031" s="19" t="s">
        <v>152</v>
      </c>
      <c r="AU1031" s="19" t="s">
        <v>84</v>
      </c>
    </row>
    <row r="1032" s="2" customFormat="1" ht="21.75" customHeight="1">
      <c r="A1032" s="40"/>
      <c r="B1032" s="41"/>
      <c r="C1032" s="206" t="s">
        <v>1601</v>
      </c>
      <c r="D1032" s="206" t="s">
        <v>145</v>
      </c>
      <c r="E1032" s="207" t="s">
        <v>1602</v>
      </c>
      <c r="F1032" s="208" t="s">
        <v>1603</v>
      </c>
      <c r="G1032" s="209" t="s">
        <v>611</v>
      </c>
      <c r="H1032" s="210">
        <v>1</v>
      </c>
      <c r="I1032" s="211"/>
      <c r="J1032" s="212">
        <f>ROUND(I1032*H1032,2)</f>
        <v>0</v>
      </c>
      <c r="K1032" s="208" t="s">
        <v>19</v>
      </c>
      <c r="L1032" s="46"/>
      <c r="M1032" s="213" t="s">
        <v>19</v>
      </c>
      <c r="N1032" s="214" t="s">
        <v>45</v>
      </c>
      <c r="O1032" s="86"/>
      <c r="P1032" s="215">
        <f>O1032*H1032</f>
        <v>0</v>
      </c>
      <c r="Q1032" s="215">
        <v>0</v>
      </c>
      <c r="R1032" s="215">
        <f>Q1032*H1032</f>
        <v>0</v>
      </c>
      <c r="S1032" s="215">
        <v>0</v>
      </c>
      <c r="T1032" s="216">
        <f>S1032*H1032</f>
        <v>0</v>
      </c>
      <c r="U1032" s="40"/>
      <c r="V1032" s="40"/>
      <c r="W1032" s="40"/>
      <c r="X1032" s="40"/>
      <c r="Y1032" s="40"/>
      <c r="Z1032" s="40"/>
      <c r="AA1032" s="40"/>
      <c r="AB1032" s="40"/>
      <c r="AC1032" s="40"/>
      <c r="AD1032" s="40"/>
      <c r="AE1032" s="40"/>
      <c r="AR1032" s="217" t="s">
        <v>237</v>
      </c>
      <c r="AT1032" s="217" t="s">
        <v>145</v>
      </c>
      <c r="AU1032" s="217" t="s">
        <v>84</v>
      </c>
      <c r="AY1032" s="19" t="s">
        <v>143</v>
      </c>
      <c r="BE1032" s="218">
        <f>IF(N1032="základní",J1032,0)</f>
        <v>0</v>
      </c>
      <c r="BF1032" s="218">
        <f>IF(N1032="snížená",J1032,0)</f>
        <v>0</v>
      </c>
      <c r="BG1032" s="218">
        <f>IF(N1032="zákl. přenesená",J1032,0)</f>
        <v>0</v>
      </c>
      <c r="BH1032" s="218">
        <f>IF(N1032="sníž. přenesená",J1032,0)</f>
        <v>0</v>
      </c>
      <c r="BI1032" s="218">
        <f>IF(N1032="nulová",J1032,0)</f>
        <v>0</v>
      </c>
      <c r="BJ1032" s="19" t="s">
        <v>82</v>
      </c>
      <c r="BK1032" s="218">
        <f>ROUND(I1032*H1032,2)</f>
        <v>0</v>
      </c>
      <c r="BL1032" s="19" t="s">
        <v>237</v>
      </c>
      <c r="BM1032" s="217" t="s">
        <v>1604</v>
      </c>
    </row>
    <row r="1033" s="2" customFormat="1" ht="24.15" customHeight="1">
      <c r="A1033" s="40"/>
      <c r="B1033" s="41"/>
      <c r="C1033" s="206" t="s">
        <v>1605</v>
      </c>
      <c r="D1033" s="206" t="s">
        <v>145</v>
      </c>
      <c r="E1033" s="207" t="s">
        <v>1606</v>
      </c>
      <c r="F1033" s="208" t="s">
        <v>1607</v>
      </c>
      <c r="G1033" s="209" t="s">
        <v>280</v>
      </c>
      <c r="H1033" s="210">
        <v>8.9399999999999995</v>
      </c>
      <c r="I1033" s="211"/>
      <c r="J1033" s="212">
        <f>ROUND(I1033*H1033,2)</f>
        <v>0</v>
      </c>
      <c r="K1033" s="208" t="s">
        <v>167</v>
      </c>
      <c r="L1033" s="46"/>
      <c r="M1033" s="213" t="s">
        <v>19</v>
      </c>
      <c r="N1033" s="214" t="s">
        <v>45</v>
      </c>
      <c r="O1033" s="86"/>
      <c r="P1033" s="215">
        <f>O1033*H1033</f>
        <v>0</v>
      </c>
      <c r="Q1033" s="215">
        <v>0.00011</v>
      </c>
      <c r="R1033" s="215">
        <f>Q1033*H1033</f>
        <v>0.00098339999999999994</v>
      </c>
      <c r="S1033" s="215">
        <v>0</v>
      </c>
      <c r="T1033" s="216">
        <f>S1033*H1033</f>
        <v>0</v>
      </c>
      <c r="U1033" s="40"/>
      <c r="V1033" s="40"/>
      <c r="W1033" s="40"/>
      <c r="X1033" s="40"/>
      <c r="Y1033" s="40"/>
      <c r="Z1033" s="40"/>
      <c r="AA1033" s="40"/>
      <c r="AB1033" s="40"/>
      <c r="AC1033" s="40"/>
      <c r="AD1033" s="40"/>
      <c r="AE1033" s="40"/>
      <c r="AR1033" s="217" t="s">
        <v>237</v>
      </c>
      <c r="AT1033" s="217" t="s">
        <v>145</v>
      </c>
      <c r="AU1033" s="217" t="s">
        <v>84</v>
      </c>
      <c r="AY1033" s="19" t="s">
        <v>143</v>
      </c>
      <c r="BE1033" s="218">
        <f>IF(N1033="základní",J1033,0)</f>
        <v>0</v>
      </c>
      <c r="BF1033" s="218">
        <f>IF(N1033="snížená",J1033,0)</f>
        <v>0</v>
      </c>
      <c r="BG1033" s="218">
        <f>IF(N1033="zákl. přenesená",J1033,0)</f>
        <v>0</v>
      </c>
      <c r="BH1033" s="218">
        <f>IF(N1033="sníž. přenesená",J1033,0)</f>
        <v>0</v>
      </c>
      <c r="BI1033" s="218">
        <f>IF(N1033="nulová",J1033,0)</f>
        <v>0</v>
      </c>
      <c r="BJ1033" s="19" t="s">
        <v>82</v>
      </c>
      <c r="BK1033" s="218">
        <f>ROUND(I1033*H1033,2)</f>
        <v>0</v>
      </c>
      <c r="BL1033" s="19" t="s">
        <v>237</v>
      </c>
      <c r="BM1033" s="217" t="s">
        <v>1608</v>
      </c>
    </row>
    <row r="1034" s="2" customFormat="1">
      <c r="A1034" s="40"/>
      <c r="B1034" s="41"/>
      <c r="C1034" s="42"/>
      <c r="D1034" s="219" t="s">
        <v>152</v>
      </c>
      <c r="E1034" s="42"/>
      <c r="F1034" s="220" t="s">
        <v>1609</v>
      </c>
      <c r="G1034" s="42"/>
      <c r="H1034" s="42"/>
      <c r="I1034" s="221"/>
      <c r="J1034" s="42"/>
      <c r="K1034" s="42"/>
      <c r="L1034" s="46"/>
      <c r="M1034" s="222"/>
      <c r="N1034" s="223"/>
      <c r="O1034" s="86"/>
      <c r="P1034" s="86"/>
      <c r="Q1034" s="86"/>
      <c r="R1034" s="86"/>
      <c r="S1034" s="86"/>
      <c r="T1034" s="87"/>
      <c r="U1034" s="40"/>
      <c r="V1034" s="40"/>
      <c r="W1034" s="40"/>
      <c r="X1034" s="40"/>
      <c r="Y1034" s="40"/>
      <c r="Z1034" s="40"/>
      <c r="AA1034" s="40"/>
      <c r="AB1034" s="40"/>
      <c r="AC1034" s="40"/>
      <c r="AD1034" s="40"/>
      <c r="AE1034" s="40"/>
      <c r="AT1034" s="19" t="s">
        <v>152</v>
      </c>
      <c r="AU1034" s="19" t="s">
        <v>84</v>
      </c>
    </row>
    <row r="1035" s="2" customFormat="1" ht="16.5" customHeight="1">
      <c r="A1035" s="40"/>
      <c r="B1035" s="41"/>
      <c r="C1035" s="257" t="s">
        <v>1610</v>
      </c>
      <c r="D1035" s="257" t="s">
        <v>203</v>
      </c>
      <c r="E1035" s="258" t="s">
        <v>1611</v>
      </c>
      <c r="F1035" s="259" t="s">
        <v>1612</v>
      </c>
      <c r="G1035" s="260" t="s">
        <v>280</v>
      </c>
      <c r="H1035" s="261">
        <v>8.9399999999999995</v>
      </c>
      <c r="I1035" s="262"/>
      <c r="J1035" s="263">
        <f>ROUND(I1035*H1035,2)</f>
        <v>0</v>
      </c>
      <c r="K1035" s="259" t="s">
        <v>19</v>
      </c>
      <c r="L1035" s="264"/>
      <c r="M1035" s="265" t="s">
        <v>19</v>
      </c>
      <c r="N1035" s="266" t="s">
        <v>45</v>
      </c>
      <c r="O1035" s="86"/>
      <c r="P1035" s="215">
        <f>O1035*H1035</f>
        <v>0</v>
      </c>
      <c r="Q1035" s="215">
        <v>0</v>
      </c>
      <c r="R1035" s="215">
        <f>Q1035*H1035</f>
        <v>0</v>
      </c>
      <c r="S1035" s="215">
        <v>0</v>
      </c>
      <c r="T1035" s="216">
        <f>S1035*H1035</f>
        <v>0</v>
      </c>
      <c r="U1035" s="40"/>
      <c r="V1035" s="40"/>
      <c r="W1035" s="40"/>
      <c r="X1035" s="40"/>
      <c r="Y1035" s="40"/>
      <c r="Z1035" s="40"/>
      <c r="AA1035" s="40"/>
      <c r="AB1035" s="40"/>
      <c r="AC1035" s="40"/>
      <c r="AD1035" s="40"/>
      <c r="AE1035" s="40"/>
      <c r="AR1035" s="217" t="s">
        <v>356</v>
      </c>
      <c r="AT1035" s="217" t="s">
        <v>203</v>
      </c>
      <c r="AU1035" s="217" t="s">
        <v>84</v>
      </c>
      <c r="AY1035" s="19" t="s">
        <v>143</v>
      </c>
      <c r="BE1035" s="218">
        <f>IF(N1035="základní",J1035,0)</f>
        <v>0</v>
      </c>
      <c r="BF1035" s="218">
        <f>IF(N1035="snížená",J1035,0)</f>
        <v>0</v>
      </c>
      <c r="BG1035" s="218">
        <f>IF(N1035="zákl. přenesená",J1035,0)</f>
        <v>0</v>
      </c>
      <c r="BH1035" s="218">
        <f>IF(N1035="sníž. přenesená",J1035,0)</f>
        <v>0</v>
      </c>
      <c r="BI1035" s="218">
        <f>IF(N1035="nulová",J1035,0)</f>
        <v>0</v>
      </c>
      <c r="BJ1035" s="19" t="s">
        <v>82</v>
      </c>
      <c r="BK1035" s="218">
        <f>ROUND(I1035*H1035,2)</f>
        <v>0</v>
      </c>
      <c r="BL1035" s="19" t="s">
        <v>237</v>
      </c>
      <c r="BM1035" s="217" t="s">
        <v>1613</v>
      </c>
    </row>
    <row r="1036" s="2" customFormat="1" ht="16.5" customHeight="1">
      <c r="A1036" s="40"/>
      <c r="B1036" s="41"/>
      <c r="C1036" s="206" t="s">
        <v>1614</v>
      </c>
      <c r="D1036" s="206" t="s">
        <v>145</v>
      </c>
      <c r="E1036" s="207" t="s">
        <v>1615</v>
      </c>
      <c r="F1036" s="208" t="s">
        <v>1616</v>
      </c>
      <c r="G1036" s="209" t="s">
        <v>368</v>
      </c>
      <c r="H1036" s="210">
        <v>7</v>
      </c>
      <c r="I1036" s="211"/>
      <c r="J1036" s="212">
        <f>ROUND(I1036*H1036,2)</f>
        <v>0</v>
      </c>
      <c r="K1036" s="208" t="s">
        <v>167</v>
      </c>
      <c r="L1036" s="46"/>
      <c r="M1036" s="213" t="s">
        <v>19</v>
      </c>
      <c r="N1036" s="214" t="s">
        <v>45</v>
      </c>
      <c r="O1036" s="86"/>
      <c r="P1036" s="215">
        <f>O1036*H1036</f>
        <v>0</v>
      </c>
      <c r="Q1036" s="215">
        <v>0</v>
      </c>
      <c r="R1036" s="215">
        <f>Q1036*H1036</f>
        <v>0</v>
      </c>
      <c r="S1036" s="215">
        <v>0</v>
      </c>
      <c r="T1036" s="216">
        <f>S1036*H1036</f>
        <v>0</v>
      </c>
      <c r="U1036" s="40"/>
      <c r="V1036" s="40"/>
      <c r="W1036" s="40"/>
      <c r="X1036" s="40"/>
      <c r="Y1036" s="40"/>
      <c r="Z1036" s="40"/>
      <c r="AA1036" s="40"/>
      <c r="AB1036" s="40"/>
      <c r="AC1036" s="40"/>
      <c r="AD1036" s="40"/>
      <c r="AE1036" s="40"/>
      <c r="AR1036" s="217" t="s">
        <v>237</v>
      </c>
      <c r="AT1036" s="217" t="s">
        <v>145</v>
      </c>
      <c r="AU1036" s="217" t="s">
        <v>84</v>
      </c>
      <c r="AY1036" s="19" t="s">
        <v>143</v>
      </c>
      <c r="BE1036" s="218">
        <f>IF(N1036="základní",J1036,0)</f>
        <v>0</v>
      </c>
      <c r="BF1036" s="218">
        <f>IF(N1036="snížená",J1036,0)</f>
        <v>0</v>
      </c>
      <c r="BG1036" s="218">
        <f>IF(N1036="zákl. přenesená",J1036,0)</f>
        <v>0</v>
      </c>
      <c r="BH1036" s="218">
        <f>IF(N1036="sníž. přenesená",J1036,0)</f>
        <v>0</v>
      </c>
      <c r="BI1036" s="218">
        <f>IF(N1036="nulová",J1036,0)</f>
        <v>0</v>
      </c>
      <c r="BJ1036" s="19" t="s">
        <v>82</v>
      </c>
      <c r="BK1036" s="218">
        <f>ROUND(I1036*H1036,2)</f>
        <v>0</v>
      </c>
      <c r="BL1036" s="19" t="s">
        <v>237</v>
      </c>
      <c r="BM1036" s="217" t="s">
        <v>1617</v>
      </c>
    </row>
    <row r="1037" s="2" customFormat="1">
      <c r="A1037" s="40"/>
      <c r="B1037" s="41"/>
      <c r="C1037" s="42"/>
      <c r="D1037" s="219" t="s">
        <v>152</v>
      </c>
      <c r="E1037" s="42"/>
      <c r="F1037" s="220" t="s">
        <v>1618</v>
      </c>
      <c r="G1037" s="42"/>
      <c r="H1037" s="42"/>
      <c r="I1037" s="221"/>
      <c r="J1037" s="42"/>
      <c r="K1037" s="42"/>
      <c r="L1037" s="46"/>
      <c r="M1037" s="222"/>
      <c r="N1037" s="223"/>
      <c r="O1037" s="86"/>
      <c r="P1037" s="86"/>
      <c r="Q1037" s="86"/>
      <c r="R1037" s="86"/>
      <c r="S1037" s="86"/>
      <c r="T1037" s="87"/>
      <c r="U1037" s="40"/>
      <c r="V1037" s="40"/>
      <c r="W1037" s="40"/>
      <c r="X1037" s="40"/>
      <c r="Y1037" s="40"/>
      <c r="Z1037" s="40"/>
      <c r="AA1037" s="40"/>
      <c r="AB1037" s="40"/>
      <c r="AC1037" s="40"/>
      <c r="AD1037" s="40"/>
      <c r="AE1037" s="40"/>
      <c r="AT1037" s="19" t="s">
        <v>152</v>
      </c>
      <c r="AU1037" s="19" t="s">
        <v>84</v>
      </c>
    </row>
    <row r="1038" s="13" customFormat="1">
      <c r="A1038" s="13"/>
      <c r="B1038" s="224"/>
      <c r="C1038" s="225"/>
      <c r="D1038" s="226" t="s">
        <v>154</v>
      </c>
      <c r="E1038" s="227" t="s">
        <v>19</v>
      </c>
      <c r="F1038" s="228" t="s">
        <v>184</v>
      </c>
      <c r="G1038" s="225"/>
      <c r="H1038" s="229">
        <v>7</v>
      </c>
      <c r="I1038" s="230"/>
      <c r="J1038" s="225"/>
      <c r="K1038" s="225"/>
      <c r="L1038" s="231"/>
      <c r="M1038" s="232"/>
      <c r="N1038" s="233"/>
      <c r="O1038" s="233"/>
      <c r="P1038" s="233"/>
      <c r="Q1038" s="233"/>
      <c r="R1038" s="233"/>
      <c r="S1038" s="233"/>
      <c r="T1038" s="234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35" t="s">
        <v>154</v>
      </c>
      <c r="AU1038" s="235" t="s">
        <v>84</v>
      </c>
      <c r="AV1038" s="13" t="s">
        <v>84</v>
      </c>
      <c r="AW1038" s="13" t="s">
        <v>33</v>
      </c>
      <c r="AX1038" s="13" t="s">
        <v>74</v>
      </c>
      <c r="AY1038" s="235" t="s">
        <v>143</v>
      </c>
    </row>
    <row r="1039" s="14" customFormat="1">
      <c r="A1039" s="14"/>
      <c r="B1039" s="236"/>
      <c r="C1039" s="237"/>
      <c r="D1039" s="226" t="s">
        <v>154</v>
      </c>
      <c r="E1039" s="238" t="s">
        <v>19</v>
      </c>
      <c r="F1039" s="239" t="s">
        <v>156</v>
      </c>
      <c r="G1039" s="237"/>
      <c r="H1039" s="240">
        <v>7</v>
      </c>
      <c r="I1039" s="241"/>
      <c r="J1039" s="237"/>
      <c r="K1039" s="237"/>
      <c r="L1039" s="242"/>
      <c r="M1039" s="243"/>
      <c r="N1039" s="244"/>
      <c r="O1039" s="244"/>
      <c r="P1039" s="244"/>
      <c r="Q1039" s="244"/>
      <c r="R1039" s="244"/>
      <c r="S1039" s="244"/>
      <c r="T1039" s="245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46" t="s">
        <v>154</v>
      </c>
      <c r="AU1039" s="246" t="s">
        <v>84</v>
      </c>
      <c r="AV1039" s="14" t="s">
        <v>150</v>
      </c>
      <c r="AW1039" s="14" t="s">
        <v>33</v>
      </c>
      <c r="AX1039" s="14" t="s">
        <v>82</v>
      </c>
      <c r="AY1039" s="246" t="s">
        <v>143</v>
      </c>
    </row>
    <row r="1040" s="2" customFormat="1" ht="16.5" customHeight="1">
      <c r="A1040" s="40"/>
      <c r="B1040" s="41"/>
      <c r="C1040" s="257" t="s">
        <v>1619</v>
      </c>
      <c r="D1040" s="257" t="s">
        <v>203</v>
      </c>
      <c r="E1040" s="258" t="s">
        <v>1620</v>
      </c>
      <c r="F1040" s="259" t="s">
        <v>1621</v>
      </c>
      <c r="G1040" s="260" t="s">
        <v>368</v>
      </c>
      <c r="H1040" s="261">
        <v>7</v>
      </c>
      <c r="I1040" s="262"/>
      <c r="J1040" s="263">
        <f>ROUND(I1040*H1040,2)</f>
        <v>0</v>
      </c>
      <c r="K1040" s="259" t="s">
        <v>167</v>
      </c>
      <c r="L1040" s="264"/>
      <c r="M1040" s="265" t="s">
        <v>19</v>
      </c>
      <c r="N1040" s="266" t="s">
        <v>45</v>
      </c>
      <c r="O1040" s="86"/>
      <c r="P1040" s="215">
        <f>O1040*H1040</f>
        <v>0</v>
      </c>
      <c r="Q1040" s="215">
        <v>0.012999999999999999</v>
      </c>
      <c r="R1040" s="215">
        <f>Q1040*H1040</f>
        <v>0.090999999999999998</v>
      </c>
      <c r="S1040" s="215">
        <v>0</v>
      </c>
      <c r="T1040" s="216">
        <f>S1040*H1040</f>
        <v>0</v>
      </c>
      <c r="U1040" s="40"/>
      <c r="V1040" s="40"/>
      <c r="W1040" s="40"/>
      <c r="X1040" s="40"/>
      <c r="Y1040" s="40"/>
      <c r="Z1040" s="40"/>
      <c r="AA1040" s="40"/>
      <c r="AB1040" s="40"/>
      <c r="AC1040" s="40"/>
      <c r="AD1040" s="40"/>
      <c r="AE1040" s="40"/>
      <c r="AR1040" s="217" t="s">
        <v>356</v>
      </c>
      <c r="AT1040" s="217" t="s">
        <v>203</v>
      </c>
      <c r="AU1040" s="217" t="s">
        <v>84</v>
      </c>
      <c r="AY1040" s="19" t="s">
        <v>143</v>
      </c>
      <c r="BE1040" s="218">
        <f>IF(N1040="základní",J1040,0)</f>
        <v>0</v>
      </c>
      <c r="BF1040" s="218">
        <f>IF(N1040="snížená",J1040,0)</f>
        <v>0</v>
      </c>
      <c r="BG1040" s="218">
        <f>IF(N1040="zákl. přenesená",J1040,0)</f>
        <v>0</v>
      </c>
      <c r="BH1040" s="218">
        <f>IF(N1040="sníž. přenesená",J1040,0)</f>
        <v>0</v>
      </c>
      <c r="BI1040" s="218">
        <f>IF(N1040="nulová",J1040,0)</f>
        <v>0</v>
      </c>
      <c r="BJ1040" s="19" t="s">
        <v>82</v>
      </c>
      <c r="BK1040" s="218">
        <f>ROUND(I1040*H1040,2)</f>
        <v>0</v>
      </c>
      <c r="BL1040" s="19" t="s">
        <v>237</v>
      </c>
      <c r="BM1040" s="217" t="s">
        <v>1622</v>
      </c>
    </row>
    <row r="1041" s="2" customFormat="1" ht="16.5" customHeight="1">
      <c r="A1041" s="40"/>
      <c r="B1041" s="41"/>
      <c r="C1041" s="206" t="s">
        <v>1623</v>
      </c>
      <c r="D1041" s="206" t="s">
        <v>145</v>
      </c>
      <c r="E1041" s="207" t="s">
        <v>1624</v>
      </c>
      <c r="F1041" s="208" t="s">
        <v>1625</v>
      </c>
      <c r="G1041" s="209" t="s">
        <v>368</v>
      </c>
      <c r="H1041" s="210">
        <v>4</v>
      </c>
      <c r="I1041" s="211"/>
      <c r="J1041" s="212">
        <f>ROUND(I1041*H1041,2)</f>
        <v>0</v>
      </c>
      <c r="K1041" s="208" t="s">
        <v>167</v>
      </c>
      <c r="L1041" s="46"/>
      <c r="M1041" s="213" t="s">
        <v>19</v>
      </c>
      <c r="N1041" s="214" t="s">
        <v>45</v>
      </c>
      <c r="O1041" s="86"/>
      <c r="P1041" s="215">
        <f>O1041*H1041</f>
        <v>0</v>
      </c>
      <c r="Q1041" s="215">
        <v>0</v>
      </c>
      <c r="R1041" s="215">
        <f>Q1041*H1041</f>
        <v>0</v>
      </c>
      <c r="S1041" s="215">
        <v>0</v>
      </c>
      <c r="T1041" s="216">
        <f>S1041*H1041</f>
        <v>0</v>
      </c>
      <c r="U1041" s="40"/>
      <c r="V1041" s="40"/>
      <c r="W1041" s="40"/>
      <c r="X1041" s="40"/>
      <c r="Y1041" s="40"/>
      <c r="Z1041" s="40"/>
      <c r="AA1041" s="40"/>
      <c r="AB1041" s="40"/>
      <c r="AC1041" s="40"/>
      <c r="AD1041" s="40"/>
      <c r="AE1041" s="40"/>
      <c r="AR1041" s="217" t="s">
        <v>237</v>
      </c>
      <c r="AT1041" s="217" t="s">
        <v>145</v>
      </c>
      <c r="AU1041" s="217" t="s">
        <v>84</v>
      </c>
      <c r="AY1041" s="19" t="s">
        <v>143</v>
      </c>
      <c r="BE1041" s="218">
        <f>IF(N1041="základní",J1041,0)</f>
        <v>0</v>
      </c>
      <c r="BF1041" s="218">
        <f>IF(N1041="snížená",J1041,0)</f>
        <v>0</v>
      </c>
      <c r="BG1041" s="218">
        <f>IF(N1041="zákl. přenesená",J1041,0)</f>
        <v>0</v>
      </c>
      <c r="BH1041" s="218">
        <f>IF(N1041="sníž. přenesená",J1041,0)</f>
        <v>0</v>
      </c>
      <c r="BI1041" s="218">
        <f>IF(N1041="nulová",J1041,0)</f>
        <v>0</v>
      </c>
      <c r="BJ1041" s="19" t="s">
        <v>82</v>
      </c>
      <c r="BK1041" s="218">
        <f>ROUND(I1041*H1041,2)</f>
        <v>0</v>
      </c>
      <c r="BL1041" s="19" t="s">
        <v>237</v>
      </c>
      <c r="BM1041" s="217" t="s">
        <v>1626</v>
      </c>
    </row>
    <row r="1042" s="2" customFormat="1">
      <c r="A1042" s="40"/>
      <c r="B1042" s="41"/>
      <c r="C1042" s="42"/>
      <c r="D1042" s="219" t="s">
        <v>152</v>
      </c>
      <c r="E1042" s="42"/>
      <c r="F1042" s="220" t="s">
        <v>1627</v>
      </c>
      <c r="G1042" s="42"/>
      <c r="H1042" s="42"/>
      <c r="I1042" s="221"/>
      <c r="J1042" s="42"/>
      <c r="K1042" s="42"/>
      <c r="L1042" s="46"/>
      <c r="M1042" s="222"/>
      <c r="N1042" s="223"/>
      <c r="O1042" s="86"/>
      <c r="P1042" s="86"/>
      <c r="Q1042" s="86"/>
      <c r="R1042" s="86"/>
      <c r="S1042" s="86"/>
      <c r="T1042" s="87"/>
      <c r="U1042" s="40"/>
      <c r="V1042" s="40"/>
      <c r="W1042" s="40"/>
      <c r="X1042" s="40"/>
      <c r="Y1042" s="40"/>
      <c r="Z1042" s="40"/>
      <c r="AA1042" s="40"/>
      <c r="AB1042" s="40"/>
      <c r="AC1042" s="40"/>
      <c r="AD1042" s="40"/>
      <c r="AE1042" s="40"/>
      <c r="AT1042" s="19" t="s">
        <v>152</v>
      </c>
      <c r="AU1042" s="19" t="s">
        <v>84</v>
      </c>
    </row>
    <row r="1043" s="2" customFormat="1" ht="16.5" customHeight="1">
      <c r="A1043" s="40"/>
      <c r="B1043" s="41"/>
      <c r="C1043" s="257" t="s">
        <v>1628</v>
      </c>
      <c r="D1043" s="257" t="s">
        <v>203</v>
      </c>
      <c r="E1043" s="258" t="s">
        <v>1629</v>
      </c>
      <c r="F1043" s="259" t="s">
        <v>1630</v>
      </c>
      <c r="G1043" s="260" t="s">
        <v>368</v>
      </c>
      <c r="H1043" s="261">
        <v>4</v>
      </c>
      <c r="I1043" s="262"/>
      <c r="J1043" s="263">
        <f>ROUND(I1043*H1043,2)</f>
        <v>0</v>
      </c>
      <c r="K1043" s="259" t="s">
        <v>167</v>
      </c>
      <c r="L1043" s="264"/>
      <c r="M1043" s="265" t="s">
        <v>19</v>
      </c>
      <c r="N1043" s="266" t="s">
        <v>45</v>
      </c>
      <c r="O1043" s="86"/>
      <c r="P1043" s="215">
        <f>O1043*H1043</f>
        <v>0</v>
      </c>
      <c r="Q1043" s="215">
        <v>0.0022000000000000001</v>
      </c>
      <c r="R1043" s="215">
        <f>Q1043*H1043</f>
        <v>0.0088000000000000005</v>
      </c>
      <c r="S1043" s="215">
        <v>0</v>
      </c>
      <c r="T1043" s="216">
        <f>S1043*H1043</f>
        <v>0</v>
      </c>
      <c r="U1043" s="40"/>
      <c r="V1043" s="40"/>
      <c r="W1043" s="40"/>
      <c r="X1043" s="40"/>
      <c r="Y1043" s="40"/>
      <c r="Z1043" s="40"/>
      <c r="AA1043" s="40"/>
      <c r="AB1043" s="40"/>
      <c r="AC1043" s="40"/>
      <c r="AD1043" s="40"/>
      <c r="AE1043" s="40"/>
      <c r="AR1043" s="217" t="s">
        <v>356</v>
      </c>
      <c r="AT1043" s="217" t="s">
        <v>203</v>
      </c>
      <c r="AU1043" s="217" t="s">
        <v>84</v>
      </c>
      <c r="AY1043" s="19" t="s">
        <v>143</v>
      </c>
      <c r="BE1043" s="218">
        <f>IF(N1043="základní",J1043,0)</f>
        <v>0</v>
      </c>
      <c r="BF1043" s="218">
        <f>IF(N1043="snížená",J1043,0)</f>
        <v>0</v>
      </c>
      <c r="BG1043" s="218">
        <f>IF(N1043="zákl. přenesená",J1043,0)</f>
        <v>0</v>
      </c>
      <c r="BH1043" s="218">
        <f>IF(N1043="sníž. přenesená",J1043,0)</f>
        <v>0</v>
      </c>
      <c r="BI1043" s="218">
        <f>IF(N1043="nulová",J1043,0)</f>
        <v>0</v>
      </c>
      <c r="BJ1043" s="19" t="s">
        <v>82</v>
      </c>
      <c r="BK1043" s="218">
        <f>ROUND(I1043*H1043,2)</f>
        <v>0</v>
      </c>
      <c r="BL1043" s="19" t="s">
        <v>237</v>
      </c>
      <c r="BM1043" s="217" t="s">
        <v>1631</v>
      </c>
    </row>
    <row r="1044" s="2" customFormat="1" ht="16.5" customHeight="1">
      <c r="A1044" s="40"/>
      <c r="B1044" s="41"/>
      <c r="C1044" s="206" t="s">
        <v>1632</v>
      </c>
      <c r="D1044" s="206" t="s">
        <v>145</v>
      </c>
      <c r="E1044" s="207" t="s">
        <v>1633</v>
      </c>
      <c r="F1044" s="208" t="s">
        <v>1634</v>
      </c>
      <c r="G1044" s="209" t="s">
        <v>368</v>
      </c>
      <c r="H1044" s="210">
        <v>1</v>
      </c>
      <c r="I1044" s="211"/>
      <c r="J1044" s="212">
        <f>ROUND(I1044*H1044,2)</f>
        <v>0</v>
      </c>
      <c r="K1044" s="208" t="s">
        <v>167</v>
      </c>
      <c r="L1044" s="46"/>
      <c r="M1044" s="213" t="s">
        <v>19</v>
      </c>
      <c r="N1044" s="214" t="s">
        <v>45</v>
      </c>
      <c r="O1044" s="86"/>
      <c r="P1044" s="215">
        <f>O1044*H1044</f>
        <v>0</v>
      </c>
      <c r="Q1044" s="215">
        <v>0</v>
      </c>
      <c r="R1044" s="215">
        <f>Q1044*H1044</f>
        <v>0</v>
      </c>
      <c r="S1044" s="215">
        <v>0</v>
      </c>
      <c r="T1044" s="216">
        <f>S1044*H1044</f>
        <v>0</v>
      </c>
      <c r="U1044" s="40"/>
      <c r="V1044" s="40"/>
      <c r="W1044" s="40"/>
      <c r="X1044" s="40"/>
      <c r="Y1044" s="40"/>
      <c r="Z1044" s="40"/>
      <c r="AA1044" s="40"/>
      <c r="AB1044" s="40"/>
      <c r="AC1044" s="40"/>
      <c r="AD1044" s="40"/>
      <c r="AE1044" s="40"/>
      <c r="AR1044" s="217" t="s">
        <v>237</v>
      </c>
      <c r="AT1044" s="217" t="s">
        <v>145</v>
      </c>
      <c r="AU1044" s="217" t="s">
        <v>84</v>
      </c>
      <c r="AY1044" s="19" t="s">
        <v>143</v>
      </c>
      <c r="BE1044" s="218">
        <f>IF(N1044="základní",J1044,0)</f>
        <v>0</v>
      </c>
      <c r="BF1044" s="218">
        <f>IF(N1044="snížená",J1044,0)</f>
        <v>0</v>
      </c>
      <c r="BG1044" s="218">
        <f>IF(N1044="zákl. přenesená",J1044,0)</f>
        <v>0</v>
      </c>
      <c r="BH1044" s="218">
        <f>IF(N1044="sníž. přenesená",J1044,0)</f>
        <v>0</v>
      </c>
      <c r="BI1044" s="218">
        <f>IF(N1044="nulová",J1044,0)</f>
        <v>0</v>
      </c>
      <c r="BJ1044" s="19" t="s">
        <v>82</v>
      </c>
      <c r="BK1044" s="218">
        <f>ROUND(I1044*H1044,2)</f>
        <v>0</v>
      </c>
      <c r="BL1044" s="19" t="s">
        <v>237</v>
      </c>
      <c r="BM1044" s="217" t="s">
        <v>1635</v>
      </c>
    </row>
    <row r="1045" s="2" customFormat="1">
      <c r="A1045" s="40"/>
      <c r="B1045" s="41"/>
      <c r="C1045" s="42"/>
      <c r="D1045" s="219" t="s">
        <v>152</v>
      </c>
      <c r="E1045" s="42"/>
      <c r="F1045" s="220" t="s">
        <v>1636</v>
      </c>
      <c r="G1045" s="42"/>
      <c r="H1045" s="42"/>
      <c r="I1045" s="221"/>
      <c r="J1045" s="42"/>
      <c r="K1045" s="42"/>
      <c r="L1045" s="46"/>
      <c r="M1045" s="222"/>
      <c r="N1045" s="223"/>
      <c r="O1045" s="86"/>
      <c r="P1045" s="86"/>
      <c r="Q1045" s="86"/>
      <c r="R1045" s="86"/>
      <c r="S1045" s="86"/>
      <c r="T1045" s="87"/>
      <c r="U1045" s="40"/>
      <c r="V1045" s="40"/>
      <c r="W1045" s="40"/>
      <c r="X1045" s="40"/>
      <c r="Y1045" s="40"/>
      <c r="Z1045" s="40"/>
      <c r="AA1045" s="40"/>
      <c r="AB1045" s="40"/>
      <c r="AC1045" s="40"/>
      <c r="AD1045" s="40"/>
      <c r="AE1045" s="40"/>
      <c r="AT1045" s="19" t="s">
        <v>152</v>
      </c>
      <c r="AU1045" s="19" t="s">
        <v>84</v>
      </c>
    </row>
    <row r="1046" s="2" customFormat="1" ht="16.5" customHeight="1">
      <c r="A1046" s="40"/>
      <c r="B1046" s="41"/>
      <c r="C1046" s="257" t="s">
        <v>1637</v>
      </c>
      <c r="D1046" s="257" t="s">
        <v>203</v>
      </c>
      <c r="E1046" s="258" t="s">
        <v>1638</v>
      </c>
      <c r="F1046" s="259" t="s">
        <v>1639</v>
      </c>
      <c r="G1046" s="260" t="s">
        <v>368</v>
      </c>
      <c r="H1046" s="261">
        <v>1</v>
      </c>
      <c r="I1046" s="262"/>
      <c r="J1046" s="263">
        <f>ROUND(I1046*H1046,2)</f>
        <v>0</v>
      </c>
      <c r="K1046" s="259" t="s">
        <v>167</v>
      </c>
      <c r="L1046" s="264"/>
      <c r="M1046" s="265" t="s">
        <v>19</v>
      </c>
      <c r="N1046" s="266" t="s">
        <v>45</v>
      </c>
      <c r="O1046" s="86"/>
      <c r="P1046" s="215">
        <f>O1046*H1046</f>
        <v>0</v>
      </c>
      <c r="Q1046" s="215">
        <v>0.00035</v>
      </c>
      <c r="R1046" s="215">
        <f>Q1046*H1046</f>
        <v>0.00035</v>
      </c>
      <c r="S1046" s="215">
        <v>0</v>
      </c>
      <c r="T1046" s="216">
        <f>S1046*H1046</f>
        <v>0</v>
      </c>
      <c r="U1046" s="40"/>
      <c r="V1046" s="40"/>
      <c r="W1046" s="40"/>
      <c r="X1046" s="40"/>
      <c r="Y1046" s="40"/>
      <c r="Z1046" s="40"/>
      <c r="AA1046" s="40"/>
      <c r="AB1046" s="40"/>
      <c r="AC1046" s="40"/>
      <c r="AD1046" s="40"/>
      <c r="AE1046" s="40"/>
      <c r="AR1046" s="217" t="s">
        <v>356</v>
      </c>
      <c r="AT1046" s="217" t="s">
        <v>203</v>
      </c>
      <c r="AU1046" s="217" t="s">
        <v>84</v>
      </c>
      <c r="AY1046" s="19" t="s">
        <v>143</v>
      </c>
      <c r="BE1046" s="218">
        <f>IF(N1046="základní",J1046,0)</f>
        <v>0</v>
      </c>
      <c r="BF1046" s="218">
        <f>IF(N1046="snížená",J1046,0)</f>
        <v>0</v>
      </c>
      <c r="BG1046" s="218">
        <f>IF(N1046="zákl. přenesená",J1046,0)</f>
        <v>0</v>
      </c>
      <c r="BH1046" s="218">
        <f>IF(N1046="sníž. přenesená",J1046,0)</f>
        <v>0</v>
      </c>
      <c r="BI1046" s="218">
        <f>IF(N1046="nulová",J1046,0)</f>
        <v>0</v>
      </c>
      <c r="BJ1046" s="19" t="s">
        <v>82</v>
      </c>
      <c r="BK1046" s="218">
        <f>ROUND(I1046*H1046,2)</f>
        <v>0</v>
      </c>
      <c r="BL1046" s="19" t="s">
        <v>237</v>
      </c>
      <c r="BM1046" s="217" t="s">
        <v>1640</v>
      </c>
    </row>
    <row r="1047" s="2" customFormat="1" ht="16.5" customHeight="1">
      <c r="A1047" s="40"/>
      <c r="B1047" s="41"/>
      <c r="C1047" s="206" t="s">
        <v>1641</v>
      </c>
      <c r="D1047" s="206" t="s">
        <v>145</v>
      </c>
      <c r="E1047" s="207" t="s">
        <v>1642</v>
      </c>
      <c r="F1047" s="208" t="s">
        <v>1643</v>
      </c>
      <c r="G1047" s="209" t="s">
        <v>1644</v>
      </c>
      <c r="H1047" s="210">
        <v>1249.5999999999999</v>
      </c>
      <c r="I1047" s="211"/>
      <c r="J1047" s="212">
        <f>ROUND(I1047*H1047,2)</f>
        <v>0</v>
      </c>
      <c r="K1047" s="208" t="s">
        <v>167</v>
      </c>
      <c r="L1047" s="46"/>
      <c r="M1047" s="213" t="s">
        <v>19</v>
      </c>
      <c r="N1047" s="214" t="s">
        <v>45</v>
      </c>
      <c r="O1047" s="86"/>
      <c r="P1047" s="215">
        <f>O1047*H1047</f>
        <v>0</v>
      </c>
      <c r="Q1047" s="215">
        <v>5.0000000000000002E-05</v>
      </c>
      <c r="R1047" s="215">
        <f>Q1047*H1047</f>
        <v>0.062480000000000001</v>
      </c>
      <c r="S1047" s="215">
        <v>0</v>
      </c>
      <c r="T1047" s="216">
        <f>S1047*H1047</f>
        <v>0</v>
      </c>
      <c r="U1047" s="40"/>
      <c r="V1047" s="40"/>
      <c r="W1047" s="40"/>
      <c r="X1047" s="40"/>
      <c r="Y1047" s="40"/>
      <c r="Z1047" s="40"/>
      <c r="AA1047" s="40"/>
      <c r="AB1047" s="40"/>
      <c r="AC1047" s="40"/>
      <c r="AD1047" s="40"/>
      <c r="AE1047" s="40"/>
      <c r="AR1047" s="217" t="s">
        <v>237</v>
      </c>
      <c r="AT1047" s="217" t="s">
        <v>145</v>
      </c>
      <c r="AU1047" s="217" t="s">
        <v>84</v>
      </c>
      <c r="AY1047" s="19" t="s">
        <v>143</v>
      </c>
      <c r="BE1047" s="218">
        <f>IF(N1047="základní",J1047,0)</f>
        <v>0</v>
      </c>
      <c r="BF1047" s="218">
        <f>IF(N1047="snížená",J1047,0)</f>
        <v>0</v>
      </c>
      <c r="BG1047" s="218">
        <f>IF(N1047="zákl. přenesená",J1047,0)</f>
        <v>0</v>
      </c>
      <c r="BH1047" s="218">
        <f>IF(N1047="sníž. přenesená",J1047,0)</f>
        <v>0</v>
      </c>
      <c r="BI1047" s="218">
        <f>IF(N1047="nulová",J1047,0)</f>
        <v>0</v>
      </c>
      <c r="BJ1047" s="19" t="s">
        <v>82</v>
      </c>
      <c r="BK1047" s="218">
        <f>ROUND(I1047*H1047,2)</f>
        <v>0</v>
      </c>
      <c r="BL1047" s="19" t="s">
        <v>237</v>
      </c>
      <c r="BM1047" s="217" t="s">
        <v>1645</v>
      </c>
    </row>
    <row r="1048" s="2" customFormat="1">
      <c r="A1048" s="40"/>
      <c r="B1048" s="41"/>
      <c r="C1048" s="42"/>
      <c r="D1048" s="219" t="s">
        <v>152</v>
      </c>
      <c r="E1048" s="42"/>
      <c r="F1048" s="220" t="s">
        <v>1646</v>
      </c>
      <c r="G1048" s="42"/>
      <c r="H1048" s="42"/>
      <c r="I1048" s="221"/>
      <c r="J1048" s="42"/>
      <c r="K1048" s="42"/>
      <c r="L1048" s="46"/>
      <c r="M1048" s="222"/>
      <c r="N1048" s="223"/>
      <c r="O1048" s="86"/>
      <c r="P1048" s="86"/>
      <c r="Q1048" s="86"/>
      <c r="R1048" s="86"/>
      <c r="S1048" s="86"/>
      <c r="T1048" s="87"/>
      <c r="U1048" s="40"/>
      <c r="V1048" s="40"/>
      <c r="W1048" s="40"/>
      <c r="X1048" s="40"/>
      <c r="Y1048" s="40"/>
      <c r="Z1048" s="40"/>
      <c r="AA1048" s="40"/>
      <c r="AB1048" s="40"/>
      <c r="AC1048" s="40"/>
      <c r="AD1048" s="40"/>
      <c r="AE1048" s="40"/>
      <c r="AT1048" s="19" t="s">
        <v>152</v>
      </c>
      <c r="AU1048" s="19" t="s">
        <v>84</v>
      </c>
    </row>
    <row r="1049" s="15" customFormat="1">
      <c r="A1049" s="15"/>
      <c r="B1049" s="247"/>
      <c r="C1049" s="248"/>
      <c r="D1049" s="226" t="s">
        <v>154</v>
      </c>
      <c r="E1049" s="249" t="s">
        <v>19</v>
      </c>
      <c r="F1049" s="250" t="s">
        <v>1647</v>
      </c>
      <c r="G1049" s="248"/>
      <c r="H1049" s="249" t="s">
        <v>19</v>
      </c>
      <c r="I1049" s="251"/>
      <c r="J1049" s="248"/>
      <c r="K1049" s="248"/>
      <c r="L1049" s="252"/>
      <c r="M1049" s="253"/>
      <c r="N1049" s="254"/>
      <c r="O1049" s="254"/>
      <c r="P1049" s="254"/>
      <c r="Q1049" s="254"/>
      <c r="R1049" s="254"/>
      <c r="S1049" s="254"/>
      <c r="T1049" s="255"/>
      <c r="U1049" s="15"/>
      <c r="V1049" s="15"/>
      <c r="W1049" s="15"/>
      <c r="X1049" s="15"/>
      <c r="Y1049" s="15"/>
      <c r="Z1049" s="15"/>
      <c r="AA1049" s="15"/>
      <c r="AB1049" s="15"/>
      <c r="AC1049" s="15"/>
      <c r="AD1049" s="15"/>
      <c r="AE1049" s="15"/>
      <c r="AT1049" s="256" t="s">
        <v>154</v>
      </c>
      <c r="AU1049" s="256" t="s">
        <v>84</v>
      </c>
      <c r="AV1049" s="15" t="s">
        <v>82</v>
      </c>
      <c r="AW1049" s="15" t="s">
        <v>33</v>
      </c>
      <c r="AX1049" s="15" t="s">
        <v>74</v>
      </c>
      <c r="AY1049" s="256" t="s">
        <v>143</v>
      </c>
    </row>
    <row r="1050" s="13" customFormat="1">
      <c r="A1050" s="13"/>
      <c r="B1050" s="224"/>
      <c r="C1050" s="225"/>
      <c r="D1050" s="226" t="s">
        <v>154</v>
      </c>
      <c r="E1050" s="227" t="s">
        <v>19</v>
      </c>
      <c r="F1050" s="228" t="s">
        <v>1648</v>
      </c>
      <c r="G1050" s="225"/>
      <c r="H1050" s="229">
        <v>261.60000000000002</v>
      </c>
      <c r="I1050" s="230"/>
      <c r="J1050" s="225"/>
      <c r="K1050" s="225"/>
      <c r="L1050" s="231"/>
      <c r="M1050" s="232"/>
      <c r="N1050" s="233"/>
      <c r="O1050" s="233"/>
      <c r="P1050" s="233"/>
      <c r="Q1050" s="233"/>
      <c r="R1050" s="233"/>
      <c r="S1050" s="233"/>
      <c r="T1050" s="234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35" t="s">
        <v>154</v>
      </c>
      <c r="AU1050" s="235" t="s">
        <v>84</v>
      </c>
      <c r="AV1050" s="13" t="s">
        <v>84</v>
      </c>
      <c r="AW1050" s="13" t="s">
        <v>33</v>
      </c>
      <c r="AX1050" s="13" t="s">
        <v>74</v>
      </c>
      <c r="AY1050" s="235" t="s">
        <v>143</v>
      </c>
    </row>
    <row r="1051" s="15" customFormat="1">
      <c r="A1051" s="15"/>
      <c r="B1051" s="247"/>
      <c r="C1051" s="248"/>
      <c r="D1051" s="226" t="s">
        <v>154</v>
      </c>
      <c r="E1051" s="249" t="s">
        <v>19</v>
      </c>
      <c r="F1051" s="250" t="s">
        <v>1649</v>
      </c>
      <c r="G1051" s="248"/>
      <c r="H1051" s="249" t="s">
        <v>19</v>
      </c>
      <c r="I1051" s="251"/>
      <c r="J1051" s="248"/>
      <c r="K1051" s="248"/>
      <c r="L1051" s="252"/>
      <c r="M1051" s="253"/>
      <c r="N1051" s="254"/>
      <c r="O1051" s="254"/>
      <c r="P1051" s="254"/>
      <c r="Q1051" s="254"/>
      <c r="R1051" s="254"/>
      <c r="S1051" s="254"/>
      <c r="T1051" s="255"/>
      <c r="U1051" s="15"/>
      <c r="V1051" s="15"/>
      <c r="W1051" s="15"/>
      <c r="X1051" s="15"/>
      <c r="Y1051" s="15"/>
      <c r="Z1051" s="15"/>
      <c r="AA1051" s="15"/>
      <c r="AB1051" s="15"/>
      <c r="AC1051" s="15"/>
      <c r="AD1051" s="15"/>
      <c r="AE1051" s="15"/>
      <c r="AT1051" s="256" t="s">
        <v>154</v>
      </c>
      <c r="AU1051" s="256" t="s">
        <v>84</v>
      </c>
      <c r="AV1051" s="15" t="s">
        <v>82</v>
      </c>
      <c r="AW1051" s="15" t="s">
        <v>33</v>
      </c>
      <c r="AX1051" s="15" t="s">
        <v>74</v>
      </c>
      <c r="AY1051" s="256" t="s">
        <v>143</v>
      </c>
    </row>
    <row r="1052" s="13" customFormat="1">
      <c r="A1052" s="13"/>
      <c r="B1052" s="224"/>
      <c r="C1052" s="225"/>
      <c r="D1052" s="226" t="s">
        <v>154</v>
      </c>
      <c r="E1052" s="227" t="s">
        <v>19</v>
      </c>
      <c r="F1052" s="228" t="s">
        <v>1650</v>
      </c>
      <c r="G1052" s="225"/>
      <c r="H1052" s="229">
        <v>988</v>
      </c>
      <c r="I1052" s="230"/>
      <c r="J1052" s="225"/>
      <c r="K1052" s="225"/>
      <c r="L1052" s="231"/>
      <c r="M1052" s="232"/>
      <c r="N1052" s="233"/>
      <c r="O1052" s="233"/>
      <c r="P1052" s="233"/>
      <c r="Q1052" s="233"/>
      <c r="R1052" s="233"/>
      <c r="S1052" s="233"/>
      <c r="T1052" s="234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35" t="s">
        <v>154</v>
      </c>
      <c r="AU1052" s="235" t="s">
        <v>84</v>
      </c>
      <c r="AV1052" s="13" t="s">
        <v>84</v>
      </c>
      <c r="AW1052" s="13" t="s">
        <v>33</v>
      </c>
      <c r="AX1052" s="13" t="s">
        <v>74</v>
      </c>
      <c r="AY1052" s="235" t="s">
        <v>143</v>
      </c>
    </row>
    <row r="1053" s="14" customFormat="1">
      <c r="A1053" s="14"/>
      <c r="B1053" s="236"/>
      <c r="C1053" s="237"/>
      <c r="D1053" s="226" t="s">
        <v>154</v>
      </c>
      <c r="E1053" s="238" t="s">
        <v>19</v>
      </c>
      <c r="F1053" s="239" t="s">
        <v>156</v>
      </c>
      <c r="G1053" s="237"/>
      <c r="H1053" s="240">
        <v>1249.5999999999999</v>
      </c>
      <c r="I1053" s="241"/>
      <c r="J1053" s="237"/>
      <c r="K1053" s="237"/>
      <c r="L1053" s="242"/>
      <c r="M1053" s="243"/>
      <c r="N1053" s="244"/>
      <c r="O1053" s="244"/>
      <c r="P1053" s="244"/>
      <c r="Q1053" s="244"/>
      <c r="R1053" s="244"/>
      <c r="S1053" s="244"/>
      <c r="T1053" s="245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46" t="s">
        <v>154</v>
      </c>
      <c r="AU1053" s="246" t="s">
        <v>84</v>
      </c>
      <c r="AV1053" s="14" t="s">
        <v>150</v>
      </c>
      <c r="AW1053" s="14" t="s">
        <v>33</v>
      </c>
      <c r="AX1053" s="14" t="s">
        <v>82</v>
      </c>
      <c r="AY1053" s="246" t="s">
        <v>143</v>
      </c>
    </row>
    <row r="1054" s="2" customFormat="1" ht="16.5" customHeight="1">
      <c r="A1054" s="40"/>
      <c r="B1054" s="41"/>
      <c r="C1054" s="257" t="s">
        <v>1651</v>
      </c>
      <c r="D1054" s="257" t="s">
        <v>203</v>
      </c>
      <c r="E1054" s="258" t="s">
        <v>1652</v>
      </c>
      <c r="F1054" s="259" t="s">
        <v>1653</v>
      </c>
      <c r="G1054" s="260" t="s">
        <v>187</v>
      </c>
      <c r="H1054" s="261">
        <v>0.28799999999999998</v>
      </c>
      <c r="I1054" s="262"/>
      <c r="J1054" s="263">
        <f>ROUND(I1054*H1054,2)</f>
        <v>0</v>
      </c>
      <c r="K1054" s="259" t="s">
        <v>167</v>
      </c>
      <c r="L1054" s="264"/>
      <c r="M1054" s="265" t="s">
        <v>19</v>
      </c>
      <c r="N1054" s="266" t="s">
        <v>45</v>
      </c>
      <c r="O1054" s="86"/>
      <c r="P1054" s="215">
        <f>O1054*H1054</f>
        <v>0</v>
      </c>
      <c r="Q1054" s="215">
        <v>1</v>
      </c>
      <c r="R1054" s="215">
        <f>Q1054*H1054</f>
        <v>0.28799999999999998</v>
      </c>
      <c r="S1054" s="215">
        <v>0</v>
      </c>
      <c r="T1054" s="216">
        <f>S1054*H1054</f>
        <v>0</v>
      </c>
      <c r="U1054" s="40"/>
      <c r="V1054" s="40"/>
      <c r="W1054" s="40"/>
      <c r="X1054" s="40"/>
      <c r="Y1054" s="40"/>
      <c r="Z1054" s="40"/>
      <c r="AA1054" s="40"/>
      <c r="AB1054" s="40"/>
      <c r="AC1054" s="40"/>
      <c r="AD1054" s="40"/>
      <c r="AE1054" s="40"/>
      <c r="AR1054" s="217" t="s">
        <v>356</v>
      </c>
      <c r="AT1054" s="217" t="s">
        <v>203</v>
      </c>
      <c r="AU1054" s="217" t="s">
        <v>84</v>
      </c>
      <c r="AY1054" s="19" t="s">
        <v>143</v>
      </c>
      <c r="BE1054" s="218">
        <f>IF(N1054="základní",J1054,0)</f>
        <v>0</v>
      </c>
      <c r="BF1054" s="218">
        <f>IF(N1054="snížená",J1054,0)</f>
        <v>0</v>
      </c>
      <c r="BG1054" s="218">
        <f>IF(N1054="zákl. přenesená",J1054,0)</f>
        <v>0</v>
      </c>
      <c r="BH1054" s="218">
        <f>IF(N1054="sníž. přenesená",J1054,0)</f>
        <v>0</v>
      </c>
      <c r="BI1054" s="218">
        <f>IF(N1054="nulová",J1054,0)</f>
        <v>0</v>
      </c>
      <c r="BJ1054" s="19" t="s">
        <v>82</v>
      </c>
      <c r="BK1054" s="218">
        <f>ROUND(I1054*H1054,2)</f>
        <v>0</v>
      </c>
      <c r="BL1054" s="19" t="s">
        <v>237</v>
      </c>
      <c r="BM1054" s="217" t="s">
        <v>1654</v>
      </c>
    </row>
    <row r="1055" s="15" customFormat="1">
      <c r="A1055" s="15"/>
      <c r="B1055" s="247"/>
      <c r="C1055" s="248"/>
      <c r="D1055" s="226" t="s">
        <v>154</v>
      </c>
      <c r="E1055" s="249" t="s">
        <v>19</v>
      </c>
      <c r="F1055" s="250" t="s">
        <v>1647</v>
      </c>
      <c r="G1055" s="248"/>
      <c r="H1055" s="249" t="s">
        <v>19</v>
      </c>
      <c r="I1055" s="251"/>
      <c r="J1055" s="248"/>
      <c r="K1055" s="248"/>
      <c r="L1055" s="252"/>
      <c r="M1055" s="253"/>
      <c r="N1055" s="254"/>
      <c r="O1055" s="254"/>
      <c r="P1055" s="254"/>
      <c r="Q1055" s="254"/>
      <c r="R1055" s="254"/>
      <c r="S1055" s="254"/>
      <c r="T1055" s="255"/>
      <c r="U1055" s="15"/>
      <c r="V1055" s="15"/>
      <c r="W1055" s="15"/>
      <c r="X1055" s="15"/>
      <c r="Y1055" s="15"/>
      <c r="Z1055" s="15"/>
      <c r="AA1055" s="15"/>
      <c r="AB1055" s="15"/>
      <c r="AC1055" s="15"/>
      <c r="AD1055" s="15"/>
      <c r="AE1055" s="15"/>
      <c r="AT1055" s="256" t="s">
        <v>154</v>
      </c>
      <c r="AU1055" s="256" t="s">
        <v>84</v>
      </c>
      <c r="AV1055" s="15" t="s">
        <v>82</v>
      </c>
      <c r="AW1055" s="15" t="s">
        <v>33</v>
      </c>
      <c r="AX1055" s="15" t="s">
        <v>74</v>
      </c>
      <c r="AY1055" s="256" t="s">
        <v>143</v>
      </c>
    </row>
    <row r="1056" s="13" customFormat="1">
      <c r="A1056" s="13"/>
      <c r="B1056" s="224"/>
      <c r="C1056" s="225"/>
      <c r="D1056" s="226" t="s">
        <v>154</v>
      </c>
      <c r="E1056" s="227" t="s">
        <v>19</v>
      </c>
      <c r="F1056" s="228" t="s">
        <v>1655</v>
      </c>
      <c r="G1056" s="225"/>
      <c r="H1056" s="229">
        <v>0.28799999999999998</v>
      </c>
      <c r="I1056" s="230"/>
      <c r="J1056" s="225"/>
      <c r="K1056" s="225"/>
      <c r="L1056" s="231"/>
      <c r="M1056" s="232"/>
      <c r="N1056" s="233"/>
      <c r="O1056" s="233"/>
      <c r="P1056" s="233"/>
      <c r="Q1056" s="233"/>
      <c r="R1056" s="233"/>
      <c r="S1056" s="233"/>
      <c r="T1056" s="234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35" t="s">
        <v>154</v>
      </c>
      <c r="AU1056" s="235" t="s">
        <v>84</v>
      </c>
      <c r="AV1056" s="13" t="s">
        <v>84</v>
      </c>
      <c r="AW1056" s="13" t="s">
        <v>33</v>
      </c>
      <c r="AX1056" s="13" t="s">
        <v>74</v>
      </c>
      <c r="AY1056" s="235" t="s">
        <v>143</v>
      </c>
    </row>
    <row r="1057" s="14" customFormat="1">
      <c r="A1057" s="14"/>
      <c r="B1057" s="236"/>
      <c r="C1057" s="237"/>
      <c r="D1057" s="226" t="s">
        <v>154</v>
      </c>
      <c r="E1057" s="238" t="s">
        <v>19</v>
      </c>
      <c r="F1057" s="239" t="s">
        <v>156</v>
      </c>
      <c r="G1057" s="237"/>
      <c r="H1057" s="240">
        <v>0.28799999999999998</v>
      </c>
      <c r="I1057" s="241"/>
      <c r="J1057" s="237"/>
      <c r="K1057" s="237"/>
      <c r="L1057" s="242"/>
      <c r="M1057" s="243"/>
      <c r="N1057" s="244"/>
      <c r="O1057" s="244"/>
      <c r="P1057" s="244"/>
      <c r="Q1057" s="244"/>
      <c r="R1057" s="244"/>
      <c r="S1057" s="244"/>
      <c r="T1057" s="245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46" t="s">
        <v>154</v>
      </c>
      <c r="AU1057" s="246" t="s">
        <v>84</v>
      </c>
      <c r="AV1057" s="14" t="s">
        <v>150</v>
      </c>
      <c r="AW1057" s="14" t="s">
        <v>33</v>
      </c>
      <c r="AX1057" s="14" t="s">
        <v>82</v>
      </c>
      <c r="AY1057" s="246" t="s">
        <v>143</v>
      </c>
    </row>
    <row r="1058" s="2" customFormat="1" ht="16.5" customHeight="1">
      <c r="A1058" s="40"/>
      <c r="B1058" s="41"/>
      <c r="C1058" s="257" t="s">
        <v>1656</v>
      </c>
      <c r="D1058" s="257" t="s">
        <v>203</v>
      </c>
      <c r="E1058" s="258" t="s">
        <v>1657</v>
      </c>
      <c r="F1058" s="259" t="s">
        <v>1658</v>
      </c>
      <c r="G1058" s="260" t="s">
        <v>187</v>
      </c>
      <c r="H1058" s="261">
        <v>1.087</v>
      </c>
      <c r="I1058" s="262"/>
      <c r="J1058" s="263">
        <f>ROUND(I1058*H1058,2)</f>
        <v>0</v>
      </c>
      <c r="K1058" s="259" t="s">
        <v>167</v>
      </c>
      <c r="L1058" s="264"/>
      <c r="M1058" s="265" t="s">
        <v>19</v>
      </c>
      <c r="N1058" s="266" t="s">
        <v>45</v>
      </c>
      <c r="O1058" s="86"/>
      <c r="P1058" s="215">
        <f>O1058*H1058</f>
        <v>0</v>
      </c>
      <c r="Q1058" s="215">
        <v>1</v>
      </c>
      <c r="R1058" s="215">
        <f>Q1058*H1058</f>
        <v>1.087</v>
      </c>
      <c r="S1058" s="215">
        <v>0</v>
      </c>
      <c r="T1058" s="216">
        <f>S1058*H1058</f>
        <v>0</v>
      </c>
      <c r="U1058" s="40"/>
      <c r="V1058" s="40"/>
      <c r="W1058" s="40"/>
      <c r="X1058" s="40"/>
      <c r="Y1058" s="40"/>
      <c r="Z1058" s="40"/>
      <c r="AA1058" s="40"/>
      <c r="AB1058" s="40"/>
      <c r="AC1058" s="40"/>
      <c r="AD1058" s="40"/>
      <c r="AE1058" s="40"/>
      <c r="AR1058" s="217" t="s">
        <v>356</v>
      </c>
      <c r="AT1058" s="217" t="s">
        <v>203</v>
      </c>
      <c r="AU1058" s="217" t="s">
        <v>84</v>
      </c>
      <c r="AY1058" s="19" t="s">
        <v>143</v>
      </c>
      <c r="BE1058" s="218">
        <f>IF(N1058="základní",J1058,0)</f>
        <v>0</v>
      </c>
      <c r="BF1058" s="218">
        <f>IF(N1058="snížená",J1058,0)</f>
        <v>0</v>
      </c>
      <c r="BG1058" s="218">
        <f>IF(N1058="zákl. přenesená",J1058,0)</f>
        <v>0</v>
      </c>
      <c r="BH1058" s="218">
        <f>IF(N1058="sníž. přenesená",J1058,0)</f>
        <v>0</v>
      </c>
      <c r="BI1058" s="218">
        <f>IF(N1058="nulová",J1058,0)</f>
        <v>0</v>
      </c>
      <c r="BJ1058" s="19" t="s">
        <v>82</v>
      </c>
      <c r="BK1058" s="218">
        <f>ROUND(I1058*H1058,2)</f>
        <v>0</v>
      </c>
      <c r="BL1058" s="19" t="s">
        <v>237</v>
      </c>
      <c r="BM1058" s="217" t="s">
        <v>1659</v>
      </c>
    </row>
    <row r="1059" s="15" customFormat="1">
      <c r="A1059" s="15"/>
      <c r="B1059" s="247"/>
      <c r="C1059" s="248"/>
      <c r="D1059" s="226" t="s">
        <v>154</v>
      </c>
      <c r="E1059" s="249" t="s">
        <v>19</v>
      </c>
      <c r="F1059" s="250" t="s">
        <v>1649</v>
      </c>
      <c r="G1059" s="248"/>
      <c r="H1059" s="249" t="s">
        <v>19</v>
      </c>
      <c r="I1059" s="251"/>
      <c r="J1059" s="248"/>
      <c r="K1059" s="248"/>
      <c r="L1059" s="252"/>
      <c r="M1059" s="253"/>
      <c r="N1059" s="254"/>
      <c r="O1059" s="254"/>
      <c r="P1059" s="254"/>
      <c r="Q1059" s="254"/>
      <c r="R1059" s="254"/>
      <c r="S1059" s="254"/>
      <c r="T1059" s="255"/>
      <c r="U1059" s="15"/>
      <c r="V1059" s="15"/>
      <c r="W1059" s="15"/>
      <c r="X1059" s="15"/>
      <c r="Y1059" s="15"/>
      <c r="Z1059" s="15"/>
      <c r="AA1059" s="15"/>
      <c r="AB1059" s="15"/>
      <c r="AC1059" s="15"/>
      <c r="AD1059" s="15"/>
      <c r="AE1059" s="15"/>
      <c r="AT1059" s="256" t="s">
        <v>154</v>
      </c>
      <c r="AU1059" s="256" t="s">
        <v>84</v>
      </c>
      <c r="AV1059" s="15" t="s">
        <v>82</v>
      </c>
      <c r="AW1059" s="15" t="s">
        <v>33</v>
      </c>
      <c r="AX1059" s="15" t="s">
        <v>74</v>
      </c>
      <c r="AY1059" s="256" t="s">
        <v>143</v>
      </c>
    </row>
    <row r="1060" s="13" customFormat="1">
      <c r="A1060" s="13"/>
      <c r="B1060" s="224"/>
      <c r="C1060" s="225"/>
      <c r="D1060" s="226" t="s">
        <v>154</v>
      </c>
      <c r="E1060" s="227" t="s">
        <v>19</v>
      </c>
      <c r="F1060" s="228" t="s">
        <v>1660</v>
      </c>
      <c r="G1060" s="225"/>
      <c r="H1060" s="229">
        <v>1.087</v>
      </c>
      <c r="I1060" s="230"/>
      <c r="J1060" s="225"/>
      <c r="K1060" s="225"/>
      <c r="L1060" s="231"/>
      <c r="M1060" s="232"/>
      <c r="N1060" s="233"/>
      <c r="O1060" s="233"/>
      <c r="P1060" s="233"/>
      <c r="Q1060" s="233"/>
      <c r="R1060" s="233"/>
      <c r="S1060" s="233"/>
      <c r="T1060" s="234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35" t="s">
        <v>154</v>
      </c>
      <c r="AU1060" s="235" t="s">
        <v>84</v>
      </c>
      <c r="AV1060" s="13" t="s">
        <v>84</v>
      </c>
      <c r="AW1060" s="13" t="s">
        <v>33</v>
      </c>
      <c r="AX1060" s="13" t="s">
        <v>74</v>
      </c>
      <c r="AY1060" s="235" t="s">
        <v>143</v>
      </c>
    </row>
    <row r="1061" s="14" customFormat="1">
      <c r="A1061" s="14"/>
      <c r="B1061" s="236"/>
      <c r="C1061" s="237"/>
      <c r="D1061" s="226" t="s">
        <v>154</v>
      </c>
      <c r="E1061" s="238" t="s">
        <v>19</v>
      </c>
      <c r="F1061" s="239" t="s">
        <v>156</v>
      </c>
      <c r="G1061" s="237"/>
      <c r="H1061" s="240">
        <v>1.087</v>
      </c>
      <c r="I1061" s="241"/>
      <c r="J1061" s="237"/>
      <c r="K1061" s="237"/>
      <c r="L1061" s="242"/>
      <c r="M1061" s="243"/>
      <c r="N1061" s="244"/>
      <c r="O1061" s="244"/>
      <c r="P1061" s="244"/>
      <c r="Q1061" s="244"/>
      <c r="R1061" s="244"/>
      <c r="S1061" s="244"/>
      <c r="T1061" s="245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46" t="s">
        <v>154</v>
      </c>
      <c r="AU1061" s="246" t="s">
        <v>84</v>
      </c>
      <c r="AV1061" s="14" t="s">
        <v>150</v>
      </c>
      <c r="AW1061" s="14" t="s">
        <v>33</v>
      </c>
      <c r="AX1061" s="14" t="s">
        <v>82</v>
      </c>
      <c r="AY1061" s="246" t="s">
        <v>143</v>
      </c>
    </row>
    <row r="1062" s="2" customFormat="1" ht="24.15" customHeight="1">
      <c r="A1062" s="40"/>
      <c r="B1062" s="41"/>
      <c r="C1062" s="206" t="s">
        <v>1661</v>
      </c>
      <c r="D1062" s="206" t="s">
        <v>145</v>
      </c>
      <c r="E1062" s="207" t="s">
        <v>1662</v>
      </c>
      <c r="F1062" s="208" t="s">
        <v>1663</v>
      </c>
      <c r="G1062" s="209" t="s">
        <v>655</v>
      </c>
      <c r="H1062" s="278"/>
      <c r="I1062" s="211"/>
      <c r="J1062" s="212">
        <f>ROUND(I1062*H1062,2)</f>
        <v>0</v>
      </c>
      <c r="K1062" s="208" t="s">
        <v>167</v>
      </c>
      <c r="L1062" s="46"/>
      <c r="M1062" s="213" t="s">
        <v>19</v>
      </c>
      <c r="N1062" s="214" t="s">
        <v>45</v>
      </c>
      <c r="O1062" s="86"/>
      <c r="P1062" s="215">
        <f>O1062*H1062</f>
        <v>0</v>
      </c>
      <c r="Q1062" s="215">
        <v>0</v>
      </c>
      <c r="R1062" s="215">
        <f>Q1062*H1062</f>
        <v>0</v>
      </c>
      <c r="S1062" s="215">
        <v>0</v>
      </c>
      <c r="T1062" s="216">
        <f>S1062*H1062</f>
        <v>0</v>
      </c>
      <c r="U1062" s="40"/>
      <c r="V1062" s="40"/>
      <c r="W1062" s="40"/>
      <c r="X1062" s="40"/>
      <c r="Y1062" s="40"/>
      <c r="Z1062" s="40"/>
      <c r="AA1062" s="40"/>
      <c r="AB1062" s="40"/>
      <c r="AC1062" s="40"/>
      <c r="AD1062" s="40"/>
      <c r="AE1062" s="40"/>
      <c r="AR1062" s="217" t="s">
        <v>237</v>
      </c>
      <c r="AT1062" s="217" t="s">
        <v>145</v>
      </c>
      <c r="AU1062" s="217" t="s">
        <v>84</v>
      </c>
      <c r="AY1062" s="19" t="s">
        <v>143</v>
      </c>
      <c r="BE1062" s="218">
        <f>IF(N1062="základní",J1062,0)</f>
        <v>0</v>
      </c>
      <c r="BF1062" s="218">
        <f>IF(N1062="snížená",J1062,0)</f>
        <v>0</v>
      </c>
      <c r="BG1062" s="218">
        <f>IF(N1062="zákl. přenesená",J1062,0)</f>
        <v>0</v>
      </c>
      <c r="BH1062" s="218">
        <f>IF(N1062="sníž. přenesená",J1062,0)</f>
        <v>0</v>
      </c>
      <c r="BI1062" s="218">
        <f>IF(N1062="nulová",J1062,0)</f>
        <v>0</v>
      </c>
      <c r="BJ1062" s="19" t="s">
        <v>82</v>
      </c>
      <c r="BK1062" s="218">
        <f>ROUND(I1062*H1062,2)</f>
        <v>0</v>
      </c>
      <c r="BL1062" s="19" t="s">
        <v>237</v>
      </c>
      <c r="BM1062" s="217" t="s">
        <v>1664</v>
      </c>
    </row>
    <row r="1063" s="2" customFormat="1">
      <c r="A1063" s="40"/>
      <c r="B1063" s="41"/>
      <c r="C1063" s="42"/>
      <c r="D1063" s="219" t="s">
        <v>152</v>
      </c>
      <c r="E1063" s="42"/>
      <c r="F1063" s="220" t="s">
        <v>1665</v>
      </c>
      <c r="G1063" s="42"/>
      <c r="H1063" s="42"/>
      <c r="I1063" s="221"/>
      <c r="J1063" s="42"/>
      <c r="K1063" s="42"/>
      <c r="L1063" s="46"/>
      <c r="M1063" s="222"/>
      <c r="N1063" s="223"/>
      <c r="O1063" s="86"/>
      <c r="P1063" s="86"/>
      <c r="Q1063" s="86"/>
      <c r="R1063" s="86"/>
      <c r="S1063" s="86"/>
      <c r="T1063" s="87"/>
      <c r="U1063" s="40"/>
      <c r="V1063" s="40"/>
      <c r="W1063" s="40"/>
      <c r="X1063" s="40"/>
      <c r="Y1063" s="40"/>
      <c r="Z1063" s="40"/>
      <c r="AA1063" s="40"/>
      <c r="AB1063" s="40"/>
      <c r="AC1063" s="40"/>
      <c r="AD1063" s="40"/>
      <c r="AE1063" s="40"/>
      <c r="AT1063" s="19" t="s">
        <v>152</v>
      </c>
      <c r="AU1063" s="19" t="s">
        <v>84</v>
      </c>
    </row>
    <row r="1064" s="12" customFormat="1" ht="22.8" customHeight="1">
      <c r="A1064" s="12"/>
      <c r="B1064" s="190"/>
      <c r="C1064" s="191"/>
      <c r="D1064" s="192" t="s">
        <v>73</v>
      </c>
      <c r="E1064" s="204" t="s">
        <v>1666</v>
      </c>
      <c r="F1064" s="204" t="s">
        <v>1667</v>
      </c>
      <c r="G1064" s="191"/>
      <c r="H1064" s="191"/>
      <c r="I1064" s="194"/>
      <c r="J1064" s="205">
        <f>BK1064</f>
        <v>0</v>
      </c>
      <c r="K1064" s="191"/>
      <c r="L1064" s="196"/>
      <c r="M1064" s="197"/>
      <c r="N1064" s="198"/>
      <c r="O1064" s="198"/>
      <c r="P1064" s="199">
        <f>SUM(P1065:P1209)</f>
        <v>0</v>
      </c>
      <c r="Q1064" s="198"/>
      <c r="R1064" s="199">
        <f>SUM(R1065:R1209)</f>
        <v>3.8766317999999997</v>
      </c>
      <c r="S1064" s="198"/>
      <c r="T1064" s="200">
        <f>SUM(T1065:T1209)</f>
        <v>0</v>
      </c>
      <c r="U1064" s="12"/>
      <c r="V1064" s="12"/>
      <c r="W1064" s="12"/>
      <c r="X1064" s="12"/>
      <c r="Y1064" s="12"/>
      <c r="Z1064" s="12"/>
      <c r="AA1064" s="12"/>
      <c r="AB1064" s="12"/>
      <c r="AC1064" s="12"/>
      <c r="AD1064" s="12"/>
      <c r="AE1064" s="12"/>
      <c r="AR1064" s="201" t="s">
        <v>84</v>
      </c>
      <c r="AT1064" s="202" t="s">
        <v>73</v>
      </c>
      <c r="AU1064" s="202" t="s">
        <v>82</v>
      </c>
      <c r="AY1064" s="201" t="s">
        <v>143</v>
      </c>
      <c r="BK1064" s="203">
        <f>SUM(BK1065:BK1209)</f>
        <v>0</v>
      </c>
    </row>
    <row r="1065" s="2" customFormat="1" ht="16.5" customHeight="1">
      <c r="A1065" s="40"/>
      <c r="B1065" s="41"/>
      <c r="C1065" s="206" t="s">
        <v>1668</v>
      </c>
      <c r="D1065" s="206" t="s">
        <v>145</v>
      </c>
      <c r="E1065" s="207" t="s">
        <v>1669</v>
      </c>
      <c r="F1065" s="208" t="s">
        <v>1670</v>
      </c>
      <c r="G1065" s="209" t="s">
        <v>217</v>
      </c>
      <c r="H1065" s="210">
        <v>123.223</v>
      </c>
      <c r="I1065" s="211"/>
      <c r="J1065" s="212">
        <f>ROUND(I1065*H1065,2)</f>
        <v>0</v>
      </c>
      <c r="K1065" s="208" t="s">
        <v>167</v>
      </c>
      <c r="L1065" s="46"/>
      <c r="M1065" s="213" t="s">
        <v>19</v>
      </c>
      <c r="N1065" s="214" t="s">
        <v>45</v>
      </c>
      <c r="O1065" s="86"/>
      <c r="P1065" s="215">
        <f>O1065*H1065</f>
        <v>0</v>
      </c>
      <c r="Q1065" s="215">
        <v>0</v>
      </c>
      <c r="R1065" s="215">
        <f>Q1065*H1065</f>
        <v>0</v>
      </c>
      <c r="S1065" s="215">
        <v>0</v>
      </c>
      <c r="T1065" s="216">
        <f>S1065*H1065</f>
        <v>0</v>
      </c>
      <c r="U1065" s="40"/>
      <c r="V1065" s="40"/>
      <c r="W1065" s="40"/>
      <c r="X1065" s="40"/>
      <c r="Y1065" s="40"/>
      <c r="Z1065" s="40"/>
      <c r="AA1065" s="40"/>
      <c r="AB1065" s="40"/>
      <c r="AC1065" s="40"/>
      <c r="AD1065" s="40"/>
      <c r="AE1065" s="40"/>
      <c r="AR1065" s="217" t="s">
        <v>237</v>
      </c>
      <c r="AT1065" s="217" t="s">
        <v>145</v>
      </c>
      <c r="AU1065" s="217" t="s">
        <v>84</v>
      </c>
      <c r="AY1065" s="19" t="s">
        <v>143</v>
      </c>
      <c r="BE1065" s="218">
        <f>IF(N1065="základní",J1065,0)</f>
        <v>0</v>
      </c>
      <c r="BF1065" s="218">
        <f>IF(N1065="snížená",J1065,0)</f>
        <v>0</v>
      </c>
      <c r="BG1065" s="218">
        <f>IF(N1065="zákl. přenesená",J1065,0)</f>
        <v>0</v>
      </c>
      <c r="BH1065" s="218">
        <f>IF(N1065="sníž. přenesená",J1065,0)</f>
        <v>0</v>
      </c>
      <c r="BI1065" s="218">
        <f>IF(N1065="nulová",J1065,0)</f>
        <v>0</v>
      </c>
      <c r="BJ1065" s="19" t="s">
        <v>82</v>
      </c>
      <c r="BK1065" s="218">
        <f>ROUND(I1065*H1065,2)</f>
        <v>0</v>
      </c>
      <c r="BL1065" s="19" t="s">
        <v>237</v>
      </c>
      <c r="BM1065" s="217" t="s">
        <v>1671</v>
      </c>
    </row>
    <row r="1066" s="2" customFormat="1">
      <c r="A1066" s="40"/>
      <c r="B1066" s="41"/>
      <c r="C1066" s="42"/>
      <c r="D1066" s="219" t="s">
        <v>152</v>
      </c>
      <c r="E1066" s="42"/>
      <c r="F1066" s="220" t="s">
        <v>1672</v>
      </c>
      <c r="G1066" s="42"/>
      <c r="H1066" s="42"/>
      <c r="I1066" s="221"/>
      <c r="J1066" s="42"/>
      <c r="K1066" s="42"/>
      <c r="L1066" s="46"/>
      <c r="M1066" s="222"/>
      <c r="N1066" s="223"/>
      <c r="O1066" s="86"/>
      <c r="P1066" s="86"/>
      <c r="Q1066" s="86"/>
      <c r="R1066" s="86"/>
      <c r="S1066" s="86"/>
      <c r="T1066" s="87"/>
      <c r="U1066" s="40"/>
      <c r="V1066" s="40"/>
      <c r="W1066" s="40"/>
      <c r="X1066" s="40"/>
      <c r="Y1066" s="40"/>
      <c r="Z1066" s="40"/>
      <c r="AA1066" s="40"/>
      <c r="AB1066" s="40"/>
      <c r="AC1066" s="40"/>
      <c r="AD1066" s="40"/>
      <c r="AE1066" s="40"/>
      <c r="AT1066" s="19" t="s">
        <v>152</v>
      </c>
      <c r="AU1066" s="19" t="s">
        <v>84</v>
      </c>
    </row>
    <row r="1067" s="2" customFormat="1" ht="16.5" customHeight="1">
      <c r="A1067" s="40"/>
      <c r="B1067" s="41"/>
      <c r="C1067" s="206" t="s">
        <v>1673</v>
      </c>
      <c r="D1067" s="206" t="s">
        <v>145</v>
      </c>
      <c r="E1067" s="207" t="s">
        <v>1674</v>
      </c>
      <c r="F1067" s="208" t="s">
        <v>1675</v>
      </c>
      <c r="G1067" s="209" t="s">
        <v>217</v>
      </c>
      <c r="H1067" s="210">
        <v>123.223</v>
      </c>
      <c r="I1067" s="211"/>
      <c r="J1067" s="212">
        <f>ROUND(I1067*H1067,2)</f>
        <v>0</v>
      </c>
      <c r="K1067" s="208" t="s">
        <v>167</v>
      </c>
      <c r="L1067" s="46"/>
      <c r="M1067" s="213" t="s">
        <v>19</v>
      </c>
      <c r="N1067" s="214" t="s">
        <v>45</v>
      </c>
      <c r="O1067" s="86"/>
      <c r="P1067" s="215">
        <f>O1067*H1067</f>
        <v>0</v>
      </c>
      <c r="Q1067" s="215">
        <v>0.00029999999999999997</v>
      </c>
      <c r="R1067" s="215">
        <f>Q1067*H1067</f>
        <v>0.036966899999999997</v>
      </c>
      <c r="S1067" s="215">
        <v>0</v>
      </c>
      <c r="T1067" s="216">
        <f>S1067*H1067</f>
        <v>0</v>
      </c>
      <c r="U1067" s="40"/>
      <c r="V1067" s="40"/>
      <c r="W1067" s="40"/>
      <c r="X1067" s="40"/>
      <c r="Y1067" s="40"/>
      <c r="Z1067" s="40"/>
      <c r="AA1067" s="40"/>
      <c r="AB1067" s="40"/>
      <c r="AC1067" s="40"/>
      <c r="AD1067" s="40"/>
      <c r="AE1067" s="40"/>
      <c r="AR1067" s="217" t="s">
        <v>237</v>
      </c>
      <c r="AT1067" s="217" t="s">
        <v>145</v>
      </c>
      <c r="AU1067" s="217" t="s">
        <v>84</v>
      </c>
      <c r="AY1067" s="19" t="s">
        <v>143</v>
      </c>
      <c r="BE1067" s="218">
        <f>IF(N1067="základní",J1067,0)</f>
        <v>0</v>
      </c>
      <c r="BF1067" s="218">
        <f>IF(N1067="snížená",J1067,0)</f>
        <v>0</v>
      </c>
      <c r="BG1067" s="218">
        <f>IF(N1067="zákl. přenesená",J1067,0)</f>
        <v>0</v>
      </c>
      <c r="BH1067" s="218">
        <f>IF(N1067="sníž. přenesená",J1067,0)</f>
        <v>0</v>
      </c>
      <c r="BI1067" s="218">
        <f>IF(N1067="nulová",J1067,0)</f>
        <v>0</v>
      </c>
      <c r="BJ1067" s="19" t="s">
        <v>82</v>
      </c>
      <c r="BK1067" s="218">
        <f>ROUND(I1067*H1067,2)</f>
        <v>0</v>
      </c>
      <c r="BL1067" s="19" t="s">
        <v>237</v>
      </c>
      <c r="BM1067" s="217" t="s">
        <v>1676</v>
      </c>
    </row>
    <row r="1068" s="2" customFormat="1">
      <c r="A1068" s="40"/>
      <c r="B1068" s="41"/>
      <c r="C1068" s="42"/>
      <c r="D1068" s="219" t="s">
        <v>152</v>
      </c>
      <c r="E1068" s="42"/>
      <c r="F1068" s="220" t="s">
        <v>1677</v>
      </c>
      <c r="G1068" s="42"/>
      <c r="H1068" s="42"/>
      <c r="I1068" s="221"/>
      <c r="J1068" s="42"/>
      <c r="K1068" s="42"/>
      <c r="L1068" s="46"/>
      <c r="M1068" s="222"/>
      <c r="N1068" s="223"/>
      <c r="O1068" s="86"/>
      <c r="P1068" s="86"/>
      <c r="Q1068" s="86"/>
      <c r="R1068" s="86"/>
      <c r="S1068" s="86"/>
      <c r="T1068" s="87"/>
      <c r="U1068" s="40"/>
      <c r="V1068" s="40"/>
      <c r="W1068" s="40"/>
      <c r="X1068" s="40"/>
      <c r="Y1068" s="40"/>
      <c r="Z1068" s="40"/>
      <c r="AA1068" s="40"/>
      <c r="AB1068" s="40"/>
      <c r="AC1068" s="40"/>
      <c r="AD1068" s="40"/>
      <c r="AE1068" s="40"/>
      <c r="AT1068" s="19" t="s">
        <v>152</v>
      </c>
      <c r="AU1068" s="19" t="s">
        <v>84</v>
      </c>
    </row>
    <row r="1069" s="15" customFormat="1">
      <c r="A1069" s="15"/>
      <c r="B1069" s="247"/>
      <c r="C1069" s="248"/>
      <c r="D1069" s="226" t="s">
        <v>154</v>
      </c>
      <c r="E1069" s="249" t="s">
        <v>19</v>
      </c>
      <c r="F1069" s="250" t="s">
        <v>708</v>
      </c>
      <c r="G1069" s="248"/>
      <c r="H1069" s="249" t="s">
        <v>19</v>
      </c>
      <c r="I1069" s="251"/>
      <c r="J1069" s="248"/>
      <c r="K1069" s="248"/>
      <c r="L1069" s="252"/>
      <c r="M1069" s="253"/>
      <c r="N1069" s="254"/>
      <c r="O1069" s="254"/>
      <c r="P1069" s="254"/>
      <c r="Q1069" s="254"/>
      <c r="R1069" s="254"/>
      <c r="S1069" s="254"/>
      <c r="T1069" s="255"/>
      <c r="U1069" s="15"/>
      <c r="V1069" s="15"/>
      <c r="W1069" s="15"/>
      <c r="X1069" s="15"/>
      <c r="Y1069" s="15"/>
      <c r="Z1069" s="15"/>
      <c r="AA1069" s="15"/>
      <c r="AB1069" s="15"/>
      <c r="AC1069" s="15"/>
      <c r="AD1069" s="15"/>
      <c r="AE1069" s="15"/>
      <c r="AT1069" s="256" t="s">
        <v>154</v>
      </c>
      <c r="AU1069" s="256" t="s">
        <v>84</v>
      </c>
      <c r="AV1069" s="15" t="s">
        <v>82</v>
      </c>
      <c r="AW1069" s="15" t="s">
        <v>33</v>
      </c>
      <c r="AX1069" s="15" t="s">
        <v>74</v>
      </c>
      <c r="AY1069" s="256" t="s">
        <v>143</v>
      </c>
    </row>
    <row r="1070" s="15" customFormat="1">
      <c r="A1070" s="15"/>
      <c r="B1070" s="247"/>
      <c r="C1070" s="248"/>
      <c r="D1070" s="226" t="s">
        <v>154</v>
      </c>
      <c r="E1070" s="249" t="s">
        <v>19</v>
      </c>
      <c r="F1070" s="250" t="s">
        <v>258</v>
      </c>
      <c r="G1070" s="248"/>
      <c r="H1070" s="249" t="s">
        <v>19</v>
      </c>
      <c r="I1070" s="251"/>
      <c r="J1070" s="248"/>
      <c r="K1070" s="248"/>
      <c r="L1070" s="252"/>
      <c r="M1070" s="253"/>
      <c r="N1070" s="254"/>
      <c r="O1070" s="254"/>
      <c r="P1070" s="254"/>
      <c r="Q1070" s="254"/>
      <c r="R1070" s="254"/>
      <c r="S1070" s="254"/>
      <c r="T1070" s="255"/>
      <c r="U1070" s="15"/>
      <c r="V1070" s="15"/>
      <c r="W1070" s="15"/>
      <c r="X1070" s="15"/>
      <c r="Y1070" s="15"/>
      <c r="Z1070" s="15"/>
      <c r="AA1070" s="15"/>
      <c r="AB1070" s="15"/>
      <c r="AC1070" s="15"/>
      <c r="AD1070" s="15"/>
      <c r="AE1070" s="15"/>
      <c r="AT1070" s="256" t="s">
        <v>154</v>
      </c>
      <c r="AU1070" s="256" t="s">
        <v>84</v>
      </c>
      <c r="AV1070" s="15" t="s">
        <v>82</v>
      </c>
      <c r="AW1070" s="15" t="s">
        <v>33</v>
      </c>
      <c r="AX1070" s="15" t="s">
        <v>74</v>
      </c>
      <c r="AY1070" s="256" t="s">
        <v>143</v>
      </c>
    </row>
    <row r="1071" s="13" customFormat="1">
      <c r="A1071" s="13"/>
      <c r="B1071" s="224"/>
      <c r="C1071" s="225"/>
      <c r="D1071" s="226" t="s">
        <v>154</v>
      </c>
      <c r="E1071" s="227" t="s">
        <v>19</v>
      </c>
      <c r="F1071" s="228" t="s">
        <v>709</v>
      </c>
      <c r="G1071" s="225"/>
      <c r="H1071" s="229">
        <v>34.469999999999999</v>
      </c>
      <c r="I1071" s="230"/>
      <c r="J1071" s="225"/>
      <c r="K1071" s="225"/>
      <c r="L1071" s="231"/>
      <c r="M1071" s="232"/>
      <c r="N1071" s="233"/>
      <c r="O1071" s="233"/>
      <c r="P1071" s="233"/>
      <c r="Q1071" s="233"/>
      <c r="R1071" s="233"/>
      <c r="S1071" s="233"/>
      <c r="T1071" s="234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35" t="s">
        <v>154</v>
      </c>
      <c r="AU1071" s="235" t="s">
        <v>84</v>
      </c>
      <c r="AV1071" s="13" t="s">
        <v>84</v>
      </c>
      <c r="AW1071" s="13" t="s">
        <v>33</v>
      </c>
      <c r="AX1071" s="13" t="s">
        <v>74</v>
      </c>
      <c r="AY1071" s="235" t="s">
        <v>143</v>
      </c>
    </row>
    <row r="1072" s="15" customFormat="1">
      <c r="A1072" s="15"/>
      <c r="B1072" s="247"/>
      <c r="C1072" s="248"/>
      <c r="D1072" s="226" t="s">
        <v>154</v>
      </c>
      <c r="E1072" s="249" t="s">
        <v>19</v>
      </c>
      <c r="F1072" s="250" t="s">
        <v>260</v>
      </c>
      <c r="G1072" s="248"/>
      <c r="H1072" s="249" t="s">
        <v>19</v>
      </c>
      <c r="I1072" s="251"/>
      <c r="J1072" s="248"/>
      <c r="K1072" s="248"/>
      <c r="L1072" s="252"/>
      <c r="M1072" s="253"/>
      <c r="N1072" s="254"/>
      <c r="O1072" s="254"/>
      <c r="P1072" s="254"/>
      <c r="Q1072" s="254"/>
      <c r="R1072" s="254"/>
      <c r="S1072" s="254"/>
      <c r="T1072" s="255"/>
      <c r="U1072" s="15"/>
      <c r="V1072" s="15"/>
      <c r="W1072" s="15"/>
      <c r="X1072" s="15"/>
      <c r="Y1072" s="15"/>
      <c r="Z1072" s="15"/>
      <c r="AA1072" s="15"/>
      <c r="AB1072" s="15"/>
      <c r="AC1072" s="15"/>
      <c r="AD1072" s="15"/>
      <c r="AE1072" s="15"/>
      <c r="AT1072" s="256" t="s">
        <v>154</v>
      </c>
      <c r="AU1072" s="256" t="s">
        <v>84</v>
      </c>
      <c r="AV1072" s="15" t="s">
        <v>82</v>
      </c>
      <c r="AW1072" s="15" t="s">
        <v>33</v>
      </c>
      <c r="AX1072" s="15" t="s">
        <v>74</v>
      </c>
      <c r="AY1072" s="256" t="s">
        <v>143</v>
      </c>
    </row>
    <row r="1073" s="13" customFormat="1">
      <c r="A1073" s="13"/>
      <c r="B1073" s="224"/>
      <c r="C1073" s="225"/>
      <c r="D1073" s="226" t="s">
        <v>154</v>
      </c>
      <c r="E1073" s="227" t="s">
        <v>19</v>
      </c>
      <c r="F1073" s="228" t="s">
        <v>710</v>
      </c>
      <c r="G1073" s="225"/>
      <c r="H1073" s="229">
        <v>3.6400000000000001</v>
      </c>
      <c r="I1073" s="230"/>
      <c r="J1073" s="225"/>
      <c r="K1073" s="225"/>
      <c r="L1073" s="231"/>
      <c r="M1073" s="232"/>
      <c r="N1073" s="233"/>
      <c r="O1073" s="233"/>
      <c r="P1073" s="233"/>
      <c r="Q1073" s="233"/>
      <c r="R1073" s="233"/>
      <c r="S1073" s="233"/>
      <c r="T1073" s="234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35" t="s">
        <v>154</v>
      </c>
      <c r="AU1073" s="235" t="s">
        <v>84</v>
      </c>
      <c r="AV1073" s="13" t="s">
        <v>84</v>
      </c>
      <c r="AW1073" s="13" t="s">
        <v>33</v>
      </c>
      <c r="AX1073" s="13" t="s">
        <v>74</v>
      </c>
      <c r="AY1073" s="235" t="s">
        <v>143</v>
      </c>
    </row>
    <row r="1074" s="15" customFormat="1">
      <c r="A1074" s="15"/>
      <c r="B1074" s="247"/>
      <c r="C1074" s="248"/>
      <c r="D1074" s="226" t="s">
        <v>154</v>
      </c>
      <c r="E1074" s="249" t="s">
        <v>19</v>
      </c>
      <c r="F1074" s="250" t="s">
        <v>694</v>
      </c>
      <c r="G1074" s="248"/>
      <c r="H1074" s="249" t="s">
        <v>19</v>
      </c>
      <c r="I1074" s="251"/>
      <c r="J1074" s="248"/>
      <c r="K1074" s="248"/>
      <c r="L1074" s="252"/>
      <c r="M1074" s="253"/>
      <c r="N1074" s="254"/>
      <c r="O1074" s="254"/>
      <c r="P1074" s="254"/>
      <c r="Q1074" s="254"/>
      <c r="R1074" s="254"/>
      <c r="S1074" s="254"/>
      <c r="T1074" s="255"/>
      <c r="U1074" s="15"/>
      <c r="V1074" s="15"/>
      <c r="W1074" s="15"/>
      <c r="X1074" s="15"/>
      <c r="Y1074" s="15"/>
      <c r="Z1074" s="15"/>
      <c r="AA1074" s="15"/>
      <c r="AB1074" s="15"/>
      <c r="AC1074" s="15"/>
      <c r="AD1074" s="15"/>
      <c r="AE1074" s="15"/>
      <c r="AT1074" s="256" t="s">
        <v>154</v>
      </c>
      <c r="AU1074" s="256" t="s">
        <v>84</v>
      </c>
      <c r="AV1074" s="15" t="s">
        <v>82</v>
      </c>
      <c r="AW1074" s="15" t="s">
        <v>33</v>
      </c>
      <c r="AX1074" s="15" t="s">
        <v>74</v>
      </c>
      <c r="AY1074" s="256" t="s">
        <v>143</v>
      </c>
    </row>
    <row r="1075" s="15" customFormat="1">
      <c r="A1075" s="15"/>
      <c r="B1075" s="247"/>
      <c r="C1075" s="248"/>
      <c r="D1075" s="226" t="s">
        <v>154</v>
      </c>
      <c r="E1075" s="249" t="s">
        <v>19</v>
      </c>
      <c r="F1075" s="250" t="s">
        <v>695</v>
      </c>
      <c r="G1075" s="248"/>
      <c r="H1075" s="249" t="s">
        <v>19</v>
      </c>
      <c r="I1075" s="251"/>
      <c r="J1075" s="248"/>
      <c r="K1075" s="248"/>
      <c r="L1075" s="252"/>
      <c r="M1075" s="253"/>
      <c r="N1075" s="254"/>
      <c r="O1075" s="254"/>
      <c r="P1075" s="254"/>
      <c r="Q1075" s="254"/>
      <c r="R1075" s="254"/>
      <c r="S1075" s="254"/>
      <c r="T1075" s="255"/>
      <c r="U1075" s="15"/>
      <c r="V1075" s="15"/>
      <c r="W1075" s="15"/>
      <c r="X1075" s="15"/>
      <c r="Y1075" s="15"/>
      <c r="Z1075" s="15"/>
      <c r="AA1075" s="15"/>
      <c r="AB1075" s="15"/>
      <c r="AC1075" s="15"/>
      <c r="AD1075" s="15"/>
      <c r="AE1075" s="15"/>
      <c r="AT1075" s="256" t="s">
        <v>154</v>
      </c>
      <c r="AU1075" s="256" t="s">
        <v>84</v>
      </c>
      <c r="AV1075" s="15" t="s">
        <v>82</v>
      </c>
      <c r="AW1075" s="15" t="s">
        <v>33</v>
      </c>
      <c r="AX1075" s="15" t="s">
        <v>74</v>
      </c>
      <c r="AY1075" s="256" t="s">
        <v>143</v>
      </c>
    </row>
    <row r="1076" s="13" customFormat="1">
      <c r="A1076" s="13"/>
      <c r="B1076" s="224"/>
      <c r="C1076" s="225"/>
      <c r="D1076" s="226" t="s">
        <v>154</v>
      </c>
      <c r="E1076" s="227" t="s">
        <v>19</v>
      </c>
      <c r="F1076" s="228" t="s">
        <v>696</v>
      </c>
      <c r="G1076" s="225"/>
      <c r="H1076" s="229">
        <v>7.4800000000000004</v>
      </c>
      <c r="I1076" s="230"/>
      <c r="J1076" s="225"/>
      <c r="K1076" s="225"/>
      <c r="L1076" s="231"/>
      <c r="M1076" s="232"/>
      <c r="N1076" s="233"/>
      <c r="O1076" s="233"/>
      <c r="P1076" s="233"/>
      <c r="Q1076" s="233"/>
      <c r="R1076" s="233"/>
      <c r="S1076" s="233"/>
      <c r="T1076" s="234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35" t="s">
        <v>154</v>
      </c>
      <c r="AU1076" s="235" t="s">
        <v>84</v>
      </c>
      <c r="AV1076" s="13" t="s">
        <v>84</v>
      </c>
      <c r="AW1076" s="13" t="s">
        <v>33</v>
      </c>
      <c r="AX1076" s="13" t="s">
        <v>74</v>
      </c>
      <c r="AY1076" s="235" t="s">
        <v>143</v>
      </c>
    </row>
    <row r="1077" s="15" customFormat="1">
      <c r="A1077" s="15"/>
      <c r="B1077" s="247"/>
      <c r="C1077" s="248"/>
      <c r="D1077" s="226" t="s">
        <v>154</v>
      </c>
      <c r="E1077" s="249" t="s">
        <v>19</v>
      </c>
      <c r="F1077" s="250" t="s">
        <v>553</v>
      </c>
      <c r="G1077" s="248"/>
      <c r="H1077" s="249" t="s">
        <v>19</v>
      </c>
      <c r="I1077" s="251"/>
      <c r="J1077" s="248"/>
      <c r="K1077" s="248"/>
      <c r="L1077" s="252"/>
      <c r="M1077" s="253"/>
      <c r="N1077" s="254"/>
      <c r="O1077" s="254"/>
      <c r="P1077" s="254"/>
      <c r="Q1077" s="254"/>
      <c r="R1077" s="254"/>
      <c r="S1077" s="254"/>
      <c r="T1077" s="255"/>
      <c r="U1077" s="15"/>
      <c r="V1077" s="15"/>
      <c r="W1077" s="15"/>
      <c r="X1077" s="15"/>
      <c r="Y1077" s="15"/>
      <c r="Z1077" s="15"/>
      <c r="AA1077" s="15"/>
      <c r="AB1077" s="15"/>
      <c r="AC1077" s="15"/>
      <c r="AD1077" s="15"/>
      <c r="AE1077" s="15"/>
      <c r="AT1077" s="256" t="s">
        <v>154</v>
      </c>
      <c r="AU1077" s="256" t="s">
        <v>84</v>
      </c>
      <c r="AV1077" s="15" t="s">
        <v>82</v>
      </c>
      <c r="AW1077" s="15" t="s">
        <v>33</v>
      </c>
      <c r="AX1077" s="15" t="s">
        <v>74</v>
      </c>
      <c r="AY1077" s="256" t="s">
        <v>143</v>
      </c>
    </row>
    <row r="1078" s="13" customFormat="1">
      <c r="A1078" s="13"/>
      <c r="B1078" s="224"/>
      <c r="C1078" s="225"/>
      <c r="D1078" s="226" t="s">
        <v>154</v>
      </c>
      <c r="E1078" s="227" t="s">
        <v>19</v>
      </c>
      <c r="F1078" s="228" t="s">
        <v>1678</v>
      </c>
      <c r="G1078" s="225"/>
      <c r="H1078" s="229">
        <v>19.550000000000001</v>
      </c>
      <c r="I1078" s="230"/>
      <c r="J1078" s="225"/>
      <c r="K1078" s="225"/>
      <c r="L1078" s="231"/>
      <c r="M1078" s="232"/>
      <c r="N1078" s="233"/>
      <c r="O1078" s="233"/>
      <c r="P1078" s="233"/>
      <c r="Q1078" s="233"/>
      <c r="R1078" s="233"/>
      <c r="S1078" s="233"/>
      <c r="T1078" s="234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35" t="s">
        <v>154</v>
      </c>
      <c r="AU1078" s="235" t="s">
        <v>84</v>
      </c>
      <c r="AV1078" s="13" t="s">
        <v>84</v>
      </c>
      <c r="AW1078" s="13" t="s">
        <v>33</v>
      </c>
      <c r="AX1078" s="13" t="s">
        <v>74</v>
      </c>
      <c r="AY1078" s="235" t="s">
        <v>143</v>
      </c>
    </row>
    <row r="1079" s="15" customFormat="1">
      <c r="A1079" s="15"/>
      <c r="B1079" s="247"/>
      <c r="C1079" s="248"/>
      <c r="D1079" s="226" t="s">
        <v>154</v>
      </c>
      <c r="E1079" s="249" t="s">
        <v>19</v>
      </c>
      <c r="F1079" s="250" t="s">
        <v>1679</v>
      </c>
      <c r="G1079" s="248"/>
      <c r="H1079" s="249" t="s">
        <v>19</v>
      </c>
      <c r="I1079" s="251"/>
      <c r="J1079" s="248"/>
      <c r="K1079" s="248"/>
      <c r="L1079" s="252"/>
      <c r="M1079" s="253"/>
      <c r="N1079" s="254"/>
      <c r="O1079" s="254"/>
      <c r="P1079" s="254"/>
      <c r="Q1079" s="254"/>
      <c r="R1079" s="254"/>
      <c r="S1079" s="254"/>
      <c r="T1079" s="255"/>
      <c r="U1079" s="15"/>
      <c r="V1079" s="15"/>
      <c r="W1079" s="15"/>
      <c r="X1079" s="15"/>
      <c r="Y1079" s="15"/>
      <c r="Z1079" s="15"/>
      <c r="AA1079" s="15"/>
      <c r="AB1079" s="15"/>
      <c r="AC1079" s="15"/>
      <c r="AD1079" s="15"/>
      <c r="AE1079" s="15"/>
      <c r="AT1079" s="256" t="s">
        <v>154</v>
      </c>
      <c r="AU1079" s="256" t="s">
        <v>84</v>
      </c>
      <c r="AV1079" s="15" t="s">
        <v>82</v>
      </c>
      <c r="AW1079" s="15" t="s">
        <v>33</v>
      </c>
      <c r="AX1079" s="15" t="s">
        <v>74</v>
      </c>
      <c r="AY1079" s="256" t="s">
        <v>143</v>
      </c>
    </row>
    <row r="1080" s="13" customFormat="1">
      <c r="A1080" s="13"/>
      <c r="B1080" s="224"/>
      <c r="C1080" s="225"/>
      <c r="D1080" s="226" t="s">
        <v>154</v>
      </c>
      <c r="E1080" s="227" t="s">
        <v>19</v>
      </c>
      <c r="F1080" s="228" t="s">
        <v>640</v>
      </c>
      <c r="G1080" s="225"/>
      <c r="H1080" s="229">
        <v>18.190000000000001</v>
      </c>
      <c r="I1080" s="230"/>
      <c r="J1080" s="225"/>
      <c r="K1080" s="225"/>
      <c r="L1080" s="231"/>
      <c r="M1080" s="232"/>
      <c r="N1080" s="233"/>
      <c r="O1080" s="233"/>
      <c r="P1080" s="233"/>
      <c r="Q1080" s="233"/>
      <c r="R1080" s="233"/>
      <c r="S1080" s="233"/>
      <c r="T1080" s="234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35" t="s">
        <v>154</v>
      </c>
      <c r="AU1080" s="235" t="s">
        <v>84</v>
      </c>
      <c r="AV1080" s="13" t="s">
        <v>84</v>
      </c>
      <c r="AW1080" s="13" t="s">
        <v>33</v>
      </c>
      <c r="AX1080" s="13" t="s">
        <v>74</v>
      </c>
      <c r="AY1080" s="235" t="s">
        <v>143</v>
      </c>
    </row>
    <row r="1081" s="15" customFormat="1">
      <c r="A1081" s="15"/>
      <c r="B1081" s="247"/>
      <c r="C1081" s="248"/>
      <c r="D1081" s="226" t="s">
        <v>154</v>
      </c>
      <c r="E1081" s="249" t="s">
        <v>19</v>
      </c>
      <c r="F1081" s="250" t="s">
        <v>300</v>
      </c>
      <c r="G1081" s="248"/>
      <c r="H1081" s="249" t="s">
        <v>19</v>
      </c>
      <c r="I1081" s="251"/>
      <c r="J1081" s="248"/>
      <c r="K1081" s="248"/>
      <c r="L1081" s="252"/>
      <c r="M1081" s="253"/>
      <c r="N1081" s="254"/>
      <c r="O1081" s="254"/>
      <c r="P1081" s="254"/>
      <c r="Q1081" s="254"/>
      <c r="R1081" s="254"/>
      <c r="S1081" s="254"/>
      <c r="T1081" s="255"/>
      <c r="U1081" s="15"/>
      <c r="V1081" s="15"/>
      <c r="W1081" s="15"/>
      <c r="X1081" s="15"/>
      <c r="Y1081" s="15"/>
      <c r="Z1081" s="15"/>
      <c r="AA1081" s="15"/>
      <c r="AB1081" s="15"/>
      <c r="AC1081" s="15"/>
      <c r="AD1081" s="15"/>
      <c r="AE1081" s="15"/>
      <c r="AT1081" s="256" t="s">
        <v>154</v>
      </c>
      <c r="AU1081" s="256" t="s">
        <v>84</v>
      </c>
      <c r="AV1081" s="15" t="s">
        <v>82</v>
      </c>
      <c r="AW1081" s="15" t="s">
        <v>33</v>
      </c>
      <c r="AX1081" s="15" t="s">
        <v>74</v>
      </c>
      <c r="AY1081" s="256" t="s">
        <v>143</v>
      </c>
    </row>
    <row r="1082" s="13" customFormat="1">
      <c r="A1082" s="13"/>
      <c r="B1082" s="224"/>
      <c r="C1082" s="225"/>
      <c r="D1082" s="226" t="s">
        <v>154</v>
      </c>
      <c r="E1082" s="227" t="s">
        <v>19</v>
      </c>
      <c r="F1082" s="228" t="s">
        <v>707</v>
      </c>
      <c r="G1082" s="225"/>
      <c r="H1082" s="229">
        <v>7.4000000000000004</v>
      </c>
      <c r="I1082" s="230"/>
      <c r="J1082" s="225"/>
      <c r="K1082" s="225"/>
      <c r="L1082" s="231"/>
      <c r="M1082" s="232"/>
      <c r="N1082" s="233"/>
      <c r="O1082" s="233"/>
      <c r="P1082" s="233"/>
      <c r="Q1082" s="233"/>
      <c r="R1082" s="233"/>
      <c r="S1082" s="233"/>
      <c r="T1082" s="234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35" t="s">
        <v>154</v>
      </c>
      <c r="AU1082" s="235" t="s">
        <v>84</v>
      </c>
      <c r="AV1082" s="13" t="s">
        <v>84</v>
      </c>
      <c r="AW1082" s="13" t="s">
        <v>33</v>
      </c>
      <c r="AX1082" s="13" t="s">
        <v>74</v>
      </c>
      <c r="AY1082" s="235" t="s">
        <v>143</v>
      </c>
    </row>
    <row r="1083" s="13" customFormat="1">
      <c r="A1083" s="13"/>
      <c r="B1083" s="224"/>
      <c r="C1083" s="225"/>
      <c r="D1083" s="226" t="s">
        <v>154</v>
      </c>
      <c r="E1083" s="227" t="s">
        <v>19</v>
      </c>
      <c r="F1083" s="228" t="s">
        <v>1680</v>
      </c>
      <c r="G1083" s="225"/>
      <c r="H1083" s="229">
        <v>10.324999999999999</v>
      </c>
      <c r="I1083" s="230"/>
      <c r="J1083" s="225"/>
      <c r="K1083" s="225"/>
      <c r="L1083" s="231"/>
      <c r="M1083" s="232"/>
      <c r="N1083" s="233"/>
      <c r="O1083" s="233"/>
      <c r="P1083" s="233"/>
      <c r="Q1083" s="233"/>
      <c r="R1083" s="233"/>
      <c r="S1083" s="233"/>
      <c r="T1083" s="234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35" t="s">
        <v>154</v>
      </c>
      <c r="AU1083" s="235" t="s">
        <v>84</v>
      </c>
      <c r="AV1083" s="13" t="s">
        <v>84</v>
      </c>
      <c r="AW1083" s="13" t="s">
        <v>33</v>
      </c>
      <c r="AX1083" s="13" t="s">
        <v>74</v>
      </c>
      <c r="AY1083" s="235" t="s">
        <v>143</v>
      </c>
    </row>
    <row r="1084" s="13" customFormat="1">
      <c r="A1084" s="13"/>
      <c r="B1084" s="224"/>
      <c r="C1084" s="225"/>
      <c r="D1084" s="226" t="s">
        <v>154</v>
      </c>
      <c r="E1084" s="227" t="s">
        <v>19</v>
      </c>
      <c r="F1084" s="228" t="s">
        <v>1681</v>
      </c>
      <c r="G1084" s="225"/>
      <c r="H1084" s="229">
        <v>22.167999999999999</v>
      </c>
      <c r="I1084" s="230"/>
      <c r="J1084" s="225"/>
      <c r="K1084" s="225"/>
      <c r="L1084" s="231"/>
      <c r="M1084" s="232"/>
      <c r="N1084" s="233"/>
      <c r="O1084" s="233"/>
      <c r="P1084" s="233"/>
      <c r="Q1084" s="233"/>
      <c r="R1084" s="233"/>
      <c r="S1084" s="233"/>
      <c r="T1084" s="234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35" t="s">
        <v>154</v>
      </c>
      <c r="AU1084" s="235" t="s">
        <v>84</v>
      </c>
      <c r="AV1084" s="13" t="s">
        <v>84</v>
      </c>
      <c r="AW1084" s="13" t="s">
        <v>33</v>
      </c>
      <c r="AX1084" s="13" t="s">
        <v>74</v>
      </c>
      <c r="AY1084" s="235" t="s">
        <v>143</v>
      </c>
    </row>
    <row r="1085" s="14" customFormat="1">
      <c r="A1085" s="14"/>
      <c r="B1085" s="236"/>
      <c r="C1085" s="237"/>
      <c r="D1085" s="226" t="s">
        <v>154</v>
      </c>
      <c r="E1085" s="238" t="s">
        <v>19</v>
      </c>
      <c r="F1085" s="239" t="s">
        <v>156</v>
      </c>
      <c r="G1085" s="237"/>
      <c r="H1085" s="240">
        <v>123.22300000000001</v>
      </c>
      <c r="I1085" s="241"/>
      <c r="J1085" s="237"/>
      <c r="K1085" s="237"/>
      <c r="L1085" s="242"/>
      <c r="M1085" s="243"/>
      <c r="N1085" s="244"/>
      <c r="O1085" s="244"/>
      <c r="P1085" s="244"/>
      <c r="Q1085" s="244"/>
      <c r="R1085" s="244"/>
      <c r="S1085" s="244"/>
      <c r="T1085" s="245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46" t="s">
        <v>154</v>
      </c>
      <c r="AU1085" s="246" t="s">
        <v>84</v>
      </c>
      <c r="AV1085" s="14" t="s">
        <v>150</v>
      </c>
      <c r="AW1085" s="14" t="s">
        <v>33</v>
      </c>
      <c r="AX1085" s="14" t="s">
        <v>82</v>
      </c>
      <c r="AY1085" s="246" t="s">
        <v>143</v>
      </c>
    </row>
    <row r="1086" s="2" customFormat="1" ht="24.15" customHeight="1">
      <c r="A1086" s="40"/>
      <c r="B1086" s="41"/>
      <c r="C1086" s="206" t="s">
        <v>1682</v>
      </c>
      <c r="D1086" s="206" t="s">
        <v>145</v>
      </c>
      <c r="E1086" s="207" t="s">
        <v>1683</v>
      </c>
      <c r="F1086" s="208" t="s">
        <v>1684</v>
      </c>
      <c r="G1086" s="209" t="s">
        <v>217</v>
      </c>
      <c r="H1086" s="210">
        <v>123.223</v>
      </c>
      <c r="I1086" s="211"/>
      <c r="J1086" s="212">
        <f>ROUND(I1086*H1086,2)</f>
        <v>0</v>
      </c>
      <c r="K1086" s="208" t="s">
        <v>167</v>
      </c>
      <c r="L1086" s="46"/>
      <c r="M1086" s="213" t="s">
        <v>19</v>
      </c>
      <c r="N1086" s="214" t="s">
        <v>45</v>
      </c>
      <c r="O1086" s="86"/>
      <c r="P1086" s="215">
        <f>O1086*H1086</f>
        <v>0</v>
      </c>
      <c r="Q1086" s="215">
        <v>0.012</v>
      </c>
      <c r="R1086" s="215">
        <f>Q1086*H1086</f>
        <v>1.4786760000000001</v>
      </c>
      <c r="S1086" s="215">
        <v>0</v>
      </c>
      <c r="T1086" s="216">
        <f>S1086*H1086</f>
        <v>0</v>
      </c>
      <c r="U1086" s="40"/>
      <c r="V1086" s="40"/>
      <c r="W1086" s="40"/>
      <c r="X1086" s="40"/>
      <c r="Y1086" s="40"/>
      <c r="Z1086" s="40"/>
      <c r="AA1086" s="40"/>
      <c r="AB1086" s="40"/>
      <c r="AC1086" s="40"/>
      <c r="AD1086" s="40"/>
      <c r="AE1086" s="40"/>
      <c r="AR1086" s="217" t="s">
        <v>237</v>
      </c>
      <c r="AT1086" s="217" t="s">
        <v>145</v>
      </c>
      <c r="AU1086" s="217" t="s">
        <v>84</v>
      </c>
      <c r="AY1086" s="19" t="s">
        <v>143</v>
      </c>
      <c r="BE1086" s="218">
        <f>IF(N1086="základní",J1086,0)</f>
        <v>0</v>
      </c>
      <c r="BF1086" s="218">
        <f>IF(N1086="snížená",J1086,0)</f>
        <v>0</v>
      </c>
      <c r="BG1086" s="218">
        <f>IF(N1086="zákl. přenesená",J1086,0)</f>
        <v>0</v>
      </c>
      <c r="BH1086" s="218">
        <f>IF(N1086="sníž. přenesená",J1086,0)</f>
        <v>0</v>
      </c>
      <c r="BI1086" s="218">
        <f>IF(N1086="nulová",J1086,0)</f>
        <v>0</v>
      </c>
      <c r="BJ1086" s="19" t="s">
        <v>82</v>
      </c>
      <c r="BK1086" s="218">
        <f>ROUND(I1086*H1086,2)</f>
        <v>0</v>
      </c>
      <c r="BL1086" s="19" t="s">
        <v>237</v>
      </c>
      <c r="BM1086" s="217" t="s">
        <v>1685</v>
      </c>
    </row>
    <row r="1087" s="2" customFormat="1">
      <c r="A1087" s="40"/>
      <c r="B1087" s="41"/>
      <c r="C1087" s="42"/>
      <c r="D1087" s="219" t="s">
        <v>152</v>
      </c>
      <c r="E1087" s="42"/>
      <c r="F1087" s="220" t="s">
        <v>1686</v>
      </c>
      <c r="G1087" s="42"/>
      <c r="H1087" s="42"/>
      <c r="I1087" s="221"/>
      <c r="J1087" s="42"/>
      <c r="K1087" s="42"/>
      <c r="L1087" s="46"/>
      <c r="M1087" s="222"/>
      <c r="N1087" s="223"/>
      <c r="O1087" s="86"/>
      <c r="P1087" s="86"/>
      <c r="Q1087" s="86"/>
      <c r="R1087" s="86"/>
      <c r="S1087" s="86"/>
      <c r="T1087" s="87"/>
      <c r="U1087" s="40"/>
      <c r="V1087" s="40"/>
      <c r="W1087" s="40"/>
      <c r="X1087" s="40"/>
      <c r="Y1087" s="40"/>
      <c r="Z1087" s="40"/>
      <c r="AA1087" s="40"/>
      <c r="AB1087" s="40"/>
      <c r="AC1087" s="40"/>
      <c r="AD1087" s="40"/>
      <c r="AE1087" s="40"/>
      <c r="AT1087" s="19" t="s">
        <v>152</v>
      </c>
      <c r="AU1087" s="19" t="s">
        <v>84</v>
      </c>
    </row>
    <row r="1088" s="2" customFormat="1" ht="24.15" customHeight="1">
      <c r="A1088" s="40"/>
      <c r="B1088" s="41"/>
      <c r="C1088" s="206" t="s">
        <v>1687</v>
      </c>
      <c r="D1088" s="206" t="s">
        <v>145</v>
      </c>
      <c r="E1088" s="207" t="s">
        <v>1688</v>
      </c>
      <c r="F1088" s="208" t="s">
        <v>1689</v>
      </c>
      <c r="G1088" s="209" t="s">
        <v>280</v>
      </c>
      <c r="H1088" s="210">
        <v>48.719999999999999</v>
      </c>
      <c r="I1088" s="211"/>
      <c r="J1088" s="212">
        <f>ROUND(I1088*H1088,2)</f>
        <v>0</v>
      </c>
      <c r="K1088" s="208" t="s">
        <v>167</v>
      </c>
      <c r="L1088" s="46"/>
      <c r="M1088" s="213" t="s">
        <v>19</v>
      </c>
      <c r="N1088" s="214" t="s">
        <v>45</v>
      </c>
      <c r="O1088" s="86"/>
      <c r="P1088" s="215">
        <f>O1088*H1088</f>
        <v>0</v>
      </c>
      <c r="Q1088" s="215">
        <v>0.0015299999999999999</v>
      </c>
      <c r="R1088" s="215">
        <f>Q1088*H1088</f>
        <v>0.0745416</v>
      </c>
      <c r="S1088" s="215">
        <v>0</v>
      </c>
      <c r="T1088" s="216">
        <f>S1088*H1088</f>
        <v>0</v>
      </c>
      <c r="U1088" s="40"/>
      <c r="V1088" s="40"/>
      <c r="W1088" s="40"/>
      <c r="X1088" s="40"/>
      <c r="Y1088" s="40"/>
      <c r="Z1088" s="40"/>
      <c r="AA1088" s="40"/>
      <c r="AB1088" s="40"/>
      <c r="AC1088" s="40"/>
      <c r="AD1088" s="40"/>
      <c r="AE1088" s="40"/>
      <c r="AR1088" s="217" t="s">
        <v>237</v>
      </c>
      <c r="AT1088" s="217" t="s">
        <v>145</v>
      </c>
      <c r="AU1088" s="217" t="s">
        <v>84</v>
      </c>
      <c r="AY1088" s="19" t="s">
        <v>143</v>
      </c>
      <c r="BE1088" s="218">
        <f>IF(N1088="základní",J1088,0)</f>
        <v>0</v>
      </c>
      <c r="BF1088" s="218">
        <f>IF(N1088="snížená",J1088,0)</f>
        <v>0</v>
      </c>
      <c r="BG1088" s="218">
        <f>IF(N1088="zákl. přenesená",J1088,0)</f>
        <v>0</v>
      </c>
      <c r="BH1088" s="218">
        <f>IF(N1088="sníž. přenesená",J1088,0)</f>
        <v>0</v>
      </c>
      <c r="BI1088" s="218">
        <f>IF(N1088="nulová",J1088,0)</f>
        <v>0</v>
      </c>
      <c r="BJ1088" s="19" t="s">
        <v>82</v>
      </c>
      <c r="BK1088" s="218">
        <f>ROUND(I1088*H1088,2)</f>
        <v>0</v>
      </c>
      <c r="BL1088" s="19" t="s">
        <v>237</v>
      </c>
      <c r="BM1088" s="217" t="s">
        <v>1690</v>
      </c>
    </row>
    <row r="1089" s="2" customFormat="1">
      <c r="A1089" s="40"/>
      <c r="B1089" s="41"/>
      <c r="C1089" s="42"/>
      <c r="D1089" s="219" t="s">
        <v>152</v>
      </c>
      <c r="E1089" s="42"/>
      <c r="F1089" s="220" t="s">
        <v>1691</v>
      </c>
      <c r="G1089" s="42"/>
      <c r="H1089" s="42"/>
      <c r="I1089" s="221"/>
      <c r="J1089" s="42"/>
      <c r="K1089" s="42"/>
      <c r="L1089" s="46"/>
      <c r="M1089" s="222"/>
      <c r="N1089" s="223"/>
      <c r="O1089" s="86"/>
      <c r="P1089" s="86"/>
      <c r="Q1089" s="86"/>
      <c r="R1089" s="86"/>
      <c r="S1089" s="86"/>
      <c r="T1089" s="87"/>
      <c r="U1089" s="40"/>
      <c r="V1089" s="40"/>
      <c r="W1089" s="40"/>
      <c r="X1089" s="40"/>
      <c r="Y1089" s="40"/>
      <c r="Z1089" s="40"/>
      <c r="AA1089" s="40"/>
      <c r="AB1089" s="40"/>
      <c r="AC1089" s="40"/>
      <c r="AD1089" s="40"/>
      <c r="AE1089" s="40"/>
      <c r="AT1089" s="19" t="s">
        <v>152</v>
      </c>
      <c r="AU1089" s="19" t="s">
        <v>84</v>
      </c>
    </row>
    <row r="1090" s="13" customFormat="1">
      <c r="A1090" s="13"/>
      <c r="B1090" s="224"/>
      <c r="C1090" s="225"/>
      <c r="D1090" s="226" t="s">
        <v>154</v>
      </c>
      <c r="E1090" s="227" t="s">
        <v>19</v>
      </c>
      <c r="F1090" s="228" t="s">
        <v>1692</v>
      </c>
      <c r="G1090" s="225"/>
      <c r="H1090" s="229">
        <v>48.719999999999999</v>
      </c>
      <c r="I1090" s="230"/>
      <c r="J1090" s="225"/>
      <c r="K1090" s="225"/>
      <c r="L1090" s="231"/>
      <c r="M1090" s="232"/>
      <c r="N1090" s="233"/>
      <c r="O1090" s="233"/>
      <c r="P1090" s="233"/>
      <c r="Q1090" s="233"/>
      <c r="R1090" s="233"/>
      <c r="S1090" s="233"/>
      <c r="T1090" s="234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35" t="s">
        <v>154</v>
      </c>
      <c r="AU1090" s="235" t="s">
        <v>84</v>
      </c>
      <c r="AV1090" s="13" t="s">
        <v>84</v>
      </c>
      <c r="AW1090" s="13" t="s">
        <v>33</v>
      </c>
      <c r="AX1090" s="13" t="s">
        <v>74</v>
      </c>
      <c r="AY1090" s="235" t="s">
        <v>143</v>
      </c>
    </row>
    <row r="1091" s="14" customFormat="1">
      <c r="A1091" s="14"/>
      <c r="B1091" s="236"/>
      <c r="C1091" s="237"/>
      <c r="D1091" s="226" t="s">
        <v>154</v>
      </c>
      <c r="E1091" s="238" t="s">
        <v>19</v>
      </c>
      <c r="F1091" s="239" t="s">
        <v>156</v>
      </c>
      <c r="G1091" s="237"/>
      <c r="H1091" s="240">
        <v>48.719999999999999</v>
      </c>
      <c r="I1091" s="241"/>
      <c r="J1091" s="237"/>
      <c r="K1091" s="237"/>
      <c r="L1091" s="242"/>
      <c r="M1091" s="243"/>
      <c r="N1091" s="244"/>
      <c r="O1091" s="244"/>
      <c r="P1091" s="244"/>
      <c r="Q1091" s="244"/>
      <c r="R1091" s="244"/>
      <c r="S1091" s="244"/>
      <c r="T1091" s="245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46" t="s">
        <v>154</v>
      </c>
      <c r="AU1091" s="246" t="s">
        <v>84</v>
      </c>
      <c r="AV1091" s="14" t="s">
        <v>150</v>
      </c>
      <c r="AW1091" s="14" t="s">
        <v>33</v>
      </c>
      <c r="AX1091" s="14" t="s">
        <v>82</v>
      </c>
      <c r="AY1091" s="246" t="s">
        <v>143</v>
      </c>
    </row>
    <row r="1092" s="2" customFormat="1" ht="24.15" customHeight="1">
      <c r="A1092" s="40"/>
      <c r="B1092" s="41"/>
      <c r="C1092" s="206" t="s">
        <v>1693</v>
      </c>
      <c r="D1092" s="206" t="s">
        <v>145</v>
      </c>
      <c r="E1092" s="207" t="s">
        <v>1694</v>
      </c>
      <c r="F1092" s="208" t="s">
        <v>1695</v>
      </c>
      <c r="G1092" s="209" t="s">
        <v>280</v>
      </c>
      <c r="H1092" s="210">
        <v>48.719999999999999</v>
      </c>
      <c r="I1092" s="211"/>
      <c r="J1092" s="212">
        <f>ROUND(I1092*H1092,2)</f>
        <v>0</v>
      </c>
      <c r="K1092" s="208" t="s">
        <v>167</v>
      </c>
      <c r="L1092" s="46"/>
      <c r="M1092" s="213" t="s">
        <v>19</v>
      </c>
      <c r="N1092" s="214" t="s">
        <v>45</v>
      </c>
      <c r="O1092" s="86"/>
      <c r="P1092" s="215">
        <f>O1092*H1092</f>
        <v>0</v>
      </c>
      <c r="Q1092" s="215">
        <v>0.0010200000000000001</v>
      </c>
      <c r="R1092" s="215">
        <f>Q1092*H1092</f>
        <v>0.0496944</v>
      </c>
      <c r="S1092" s="215">
        <v>0</v>
      </c>
      <c r="T1092" s="216">
        <f>S1092*H1092</f>
        <v>0</v>
      </c>
      <c r="U1092" s="40"/>
      <c r="V1092" s="40"/>
      <c r="W1092" s="40"/>
      <c r="X1092" s="40"/>
      <c r="Y1092" s="40"/>
      <c r="Z1092" s="40"/>
      <c r="AA1092" s="40"/>
      <c r="AB1092" s="40"/>
      <c r="AC1092" s="40"/>
      <c r="AD1092" s="40"/>
      <c r="AE1092" s="40"/>
      <c r="AR1092" s="217" t="s">
        <v>237</v>
      </c>
      <c r="AT1092" s="217" t="s">
        <v>145</v>
      </c>
      <c r="AU1092" s="217" t="s">
        <v>84</v>
      </c>
      <c r="AY1092" s="19" t="s">
        <v>143</v>
      </c>
      <c r="BE1092" s="218">
        <f>IF(N1092="základní",J1092,0)</f>
        <v>0</v>
      </c>
      <c r="BF1092" s="218">
        <f>IF(N1092="snížená",J1092,0)</f>
        <v>0</v>
      </c>
      <c r="BG1092" s="218">
        <f>IF(N1092="zákl. přenesená",J1092,0)</f>
        <v>0</v>
      </c>
      <c r="BH1092" s="218">
        <f>IF(N1092="sníž. přenesená",J1092,0)</f>
        <v>0</v>
      </c>
      <c r="BI1092" s="218">
        <f>IF(N1092="nulová",J1092,0)</f>
        <v>0</v>
      </c>
      <c r="BJ1092" s="19" t="s">
        <v>82</v>
      </c>
      <c r="BK1092" s="218">
        <f>ROUND(I1092*H1092,2)</f>
        <v>0</v>
      </c>
      <c r="BL1092" s="19" t="s">
        <v>237</v>
      </c>
      <c r="BM1092" s="217" t="s">
        <v>1696</v>
      </c>
    </row>
    <row r="1093" s="2" customFormat="1">
      <c r="A1093" s="40"/>
      <c r="B1093" s="41"/>
      <c r="C1093" s="42"/>
      <c r="D1093" s="219" t="s">
        <v>152</v>
      </c>
      <c r="E1093" s="42"/>
      <c r="F1093" s="220" t="s">
        <v>1697</v>
      </c>
      <c r="G1093" s="42"/>
      <c r="H1093" s="42"/>
      <c r="I1093" s="221"/>
      <c r="J1093" s="42"/>
      <c r="K1093" s="42"/>
      <c r="L1093" s="46"/>
      <c r="M1093" s="222"/>
      <c r="N1093" s="223"/>
      <c r="O1093" s="86"/>
      <c r="P1093" s="86"/>
      <c r="Q1093" s="86"/>
      <c r="R1093" s="86"/>
      <c r="S1093" s="86"/>
      <c r="T1093" s="87"/>
      <c r="U1093" s="40"/>
      <c r="V1093" s="40"/>
      <c r="W1093" s="40"/>
      <c r="X1093" s="40"/>
      <c r="Y1093" s="40"/>
      <c r="Z1093" s="40"/>
      <c r="AA1093" s="40"/>
      <c r="AB1093" s="40"/>
      <c r="AC1093" s="40"/>
      <c r="AD1093" s="40"/>
      <c r="AE1093" s="40"/>
      <c r="AT1093" s="19" t="s">
        <v>152</v>
      </c>
      <c r="AU1093" s="19" t="s">
        <v>84</v>
      </c>
    </row>
    <row r="1094" s="2" customFormat="1" ht="24.15" customHeight="1">
      <c r="A1094" s="40"/>
      <c r="B1094" s="41"/>
      <c r="C1094" s="206" t="s">
        <v>1698</v>
      </c>
      <c r="D1094" s="206" t="s">
        <v>145</v>
      </c>
      <c r="E1094" s="207" t="s">
        <v>1699</v>
      </c>
      <c r="F1094" s="208" t="s">
        <v>1700</v>
      </c>
      <c r="G1094" s="209" t="s">
        <v>217</v>
      </c>
      <c r="H1094" s="210">
        <v>82.864999999999995</v>
      </c>
      <c r="I1094" s="211"/>
      <c r="J1094" s="212">
        <f>ROUND(I1094*H1094,2)</f>
        <v>0</v>
      </c>
      <c r="K1094" s="208" t="s">
        <v>167</v>
      </c>
      <c r="L1094" s="46"/>
      <c r="M1094" s="213" t="s">
        <v>19</v>
      </c>
      <c r="N1094" s="214" t="s">
        <v>45</v>
      </c>
      <c r="O1094" s="86"/>
      <c r="P1094" s="215">
        <f>O1094*H1094</f>
        <v>0</v>
      </c>
      <c r="Q1094" s="215">
        <v>0.0074999999999999997</v>
      </c>
      <c r="R1094" s="215">
        <f>Q1094*H1094</f>
        <v>0.62148749999999997</v>
      </c>
      <c r="S1094" s="215">
        <v>0</v>
      </c>
      <c r="T1094" s="216">
        <f>S1094*H1094</f>
        <v>0</v>
      </c>
      <c r="U1094" s="40"/>
      <c r="V1094" s="40"/>
      <c r="W1094" s="40"/>
      <c r="X1094" s="40"/>
      <c r="Y1094" s="40"/>
      <c r="Z1094" s="40"/>
      <c r="AA1094" s="40"/>
      <c r="AB1094" s="40"/>
      <c r="AC1094" s="40"/>
      <c r="AD1094" s="40"/>
      <c r="AE1094" s="40"/>
      <c r="AR1094" s="217" t="s">
        <v>237</v>
      </c>
      <c r="AT1094" s="217" t="s">
        <v>145</v>
      </c>
      <c r="AU1094" s="217" t="s">
        <v>84</v>
      </c>
      <c r="AY1094" s="19" t="s">
        <v>143</v>
      </c>
      <c r="BE1094" s="218">
        <f>IF(N1094="základní",J1094,0)</f>
        <v>0</v>
      </c>
      <c r="BF1094" s="218">
        <f>IF(N1094="snížená",J1094,0)</f>
        <v>0</v>
      </c>
      <c r="BG1094" s="218">
        <f>IF(N1094="zákl. přenesená",J1094,0)</f>
        <v>0</v>
      </c>
      <c r="BH1094" s="218">
        <f>IF(N1094="sníž. přenesená",J1094,0)</f>
        <v>0</v>
      </c>
      <c r="BI1094" s="218">
        <f>IF(N1094="nulová",J1094,0)</f>
        <v>0</v>
      </c>
      <c r="BJ1094" s="19" t="s">
        <v>82</v>
      </c>
      <c r="BK1094" s="218">
        <f>ROUND(I1094*H1094,2)</f>
        <v>0</v>
      </c>
      <c r="BL1094" s="19" t="s">
        <v>237</v>
      </c>
      <c r="BM1094" s="217" t="s">
        <v>1701</v>
      </c>
    </row>
    <row r="1095" s="2" customFormat="1">
      <c r="A1095" s="40"/>
      <c r="B1095" s="41"/>
      <c r="C1095" s="42"/>
      <c r="D1095" s="219" t="s">
        <v>152</v>
      </c>
      <c r="E1095" s="42"/>
      <c r="F1095" s="220" t="s">
        <v>1702</v>
      </c>
      <c r="G1095" s="42"/>
      <c r="H1095" s="42"/>
      <c r="I1095" s="221"/>
      <c r="J1095" s="42"/>
      <c r="K1095" s="42"/>
      <c r="L1095" s="46"/>
      <c r="M1095" s="222"/>
      <c r="N1095" s="223"/>
      <c r="O1095" s="86"/>
      <c r="P1095" s="86"/>
      <c r="Q1095" s="86"/>
      <c r="R1095" s="86"/>
      <c r="S1095" s="86"/>
      <c r="T1095" s="87"/>
      <c r="U1095" s="40"/>
      <c r="V1095" s="40"/>
      <c r="W1095" s="40"/>
      <c r="X1095" s="40"/>
      <c r="Y1095" s="40"/>
      <c r="Z1095" s="40"/>
      <c r="AA1095" s="40"/>
      <c r="AB1095" s="40"/>
      <c r="AC1095" s="40"/>
      <c r="AD1095" s="40"/>
      <c r="AE1095" s="40"/>
      <c r="AT1095" s="19" t="s">
        <v>152</v>
      </c>
      <c r="AU1095" s="19" t="s">
        <v>84</v>
      </c>
    </row>
    <row r="1096" s="15" customFormat="1">
      <c r="A1096" s="15"/>
      <c r="B1096" s="247"/>
      <c r="C1096" s="248"/>
      <c r="D1096" s="226" t="s">
        <v>154</v>
      </c>
      <c r="E1096" s="249" t="s">
        <v>19</v>
      </c>
      <c r="F1096" s="250" t="s">
        <v>708</v>
      </c>
      <c r="G1096" s="248"/>
      <c r="H1096" s="249" t="s">
        <v>19</v>
      </c>
      <c r="I1096" s="251"/>
      <c r="J1096" s="248"/>
      <c r="K1096" s="248"/>
      <c r="L1096" s="252"/>
      <c r="M1096" s="253"/>
      <c r="N1096" s="254"/>
      <c r="O1096" s="254"/>
      <c r="P1096" s="254"/>
      <c r="Q1096" s="254"/>
      <c r="R1096" s="254"/>
      <c r="S1096" s="254"/>
      <c r="T1096" s="255"/>
      <c r="U1096" s="15"/>
      <c r="V1096" s="15"/>
      <c r="W1096" s="15"/>
      <c r="X1096" s="15"/>
      <c r="Y1096" s="15"/>
      <c r="Z1096" s="15"/>
      <c r="AA1096" s="15"/>
      <c r="AB1096" s="15"/>
      <c r="AC1096" s="15"/>
      <c r="AD1096" s="15"/>
      <c r="AE1096" s="15"/>
      <c r="AT1096" s="256" t="s">
        <v>154</v>
      </c>
      <c r="AU1096" s="256" t="s">
        <v>84</v>
      </c>
      <c r="AV1096" s="15" t="s">
        <v>82</v>
      </c>
      <c r="AW1096" s="15" t="s">
        <v>33</v>
      </c>
      <c r="AX1096" s="15" t="s">
        <v>74</v>
      </c>
      <c r="AY1096" s="256" t="s">
        <v>143</v>
      </c>
    </row>
    <row r="1097" s="15" customFormat="1">
      <c r="A1097" s="15"/>
      <c r="B1097" s="247"/>
      <c r="C1097" s="248"/>
      <c r="D1097" s="226" t="s">
        <v>154</v>
      </c>
      <c r="E1097" s="249" t="s">
        <v>19</v>
      </c>
      <c r="F1097" s="250" t="s">
        <v>258</v>
      </c>
      <c r="G1097" s="248"/>
      <c r="H1097" s="249" t="s">
        <v>19</v>
      </c>
      <c r="I1097" s="251"/>
      <c r="J1097" s="248"/>
      <c r="K1097" s="248"/>
      <c r="L1097" s="252"/>
      <c r="M1097" s="253"/>
      <c r="N1097" s="254"/>
      <c r="O1097" s="254"/>
      <c r="P1097" s="254"/>
      <c r="Q1097" s="254"/>
      <c r="R1097" s="254"/>
      <c r="S1097" s="254"/>
      <c r="T1097" s="255"/>
      <c r="U1097" s="15"/>
      <c r="V1097" s="15"/>
      <c r="W1097" s="15"/>
      <c r="X1097" s="15"/>
      <c r="Y1097" s="15"/>
      <c r="Z1097" s="15"/>
      <c r="AA1097" s="15"/>
      <c r="AB1097" s="15"/>
      <c r="AC1097" s="15"/>
      <c r="AD1097" s="15"/>
      <c r="AE1097" s="15"/>
      <c r="AT1097" s="256" t="s">
        <v>154</v>
      </c>
      <c r="AU1097" s="256" t="s">
        <v>84</v>
      </c>
      <c r="AV1097" s="15" t="s">
        <v>82</v>
      </c>
      <c r="AW1097" s="15" t="s">
        <v>33</v>
      </c>
      <c r="AX1097" s="15" t="s">
        <v>74</v>
      </c>
      <c r="AY1097" s="256" t="s">
        <v>143</v>
      </c>
    </row>
    <row r="1098" s="13" customFormat="1">
      <c r="A1098" s="13"/>
      <c r="B1098" s="224"/>
      <c r="C1098" s="225"/>
      <c r="D1098" s="226" t="s">
        <v>154</v>
      </c>
      <c r="E1098" s="227" t="s">
        <v>19</v>
      </c>
      <c r="F1098" s="228" t="s">
        <v>709</v>
      </c>
      <c r="G1098" s="225"/>
      <c r="H1098" s="229">
        <v>34.469999999999999</v>
      </c>
      <c r="I1098" s="230"/>
      <c r="J1098" s="225"/>
      <c r="K1098" s="225"/>
      <c r="L1098" s="231"/>
      <c r="M1098" s="232"/>
      <c r="N1098" s="233"/>
      <c r="O1098" s="233"/>
      <c r="P1098" s="233"/>
      <c r="Q1098" s="233"/>
      <c r="R1098" s="233"/>
      <c r="S1098" s="233"/>
      <c r="T1098" s="234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35" t="s">
        <v>154</v>
      </c>
      <c r="AU1098" s="235" t="s">
        <v>84</v>
      </c>
      <c r="AV1098" s="13" t="s">
        <v>84</v>
      </c>
      <c r="AW1098" s="13" t="s">
        <v>33</v>
      </c>
      <c r="AX1098" s="13" t="s">
        <v>74</v>
      </c>
      <c r="AY1098" s="235" t="s">
        <v>143</v>
      </c>
    </row>
    <row r="1099" s="15" customFormat="1">
      <c r="A1099" s="15"/>
      <c r="B1099" s="247"/>
      <c r="C1099" s="248"/>
      <c r="D1099" s="226" t="s">
        <v>154</v>
      </c>
      <c r="E1099" s="249" t="s">
        <v>19</v>
      </c>
      <c r="F1099" s="250" t="s">
        <v>260</v>
      </c>
      <c r="G1099" s="248"/>
      <c r="H1099" s="249" t="s">
        <v>19</v>
      </c>
      <c r="I1099" s="251"/>
      <c r="J1099" s="248"/>
      <c r="K1099" s="248"/>
      <c r="L1099" s="252"/>
      <c r="M1099" s="253"/>
      <c r="N1099" s="254"/>
      <c r="O1099" s="254"/>
      <c r="P1099" s="254"/>
      <c r="Q1099" s="254"/>
      <c r="R1099" s="254"/>
      <c r="S1099" s="254"/>
      <c r="T1099" s="255"/>
      <c r="U1099" s="15"/>
      <c r="V1099" s="15"/>
      <c r="W1099" s="15"/>
      <c r="X1099" s="15"/>
      <c r="Y1099" s="15"/>
      <c r="Z1099" s="15"/>
      <c r="AA1099" s="15"/>
      <c r="AB1099" s="15"/>
      <c r="AC1099" s="15"/>
      <c r="AD1099" s="15"/>
      <c r="AE1099" s="15"/>
      <c r="AT1099" s="256" t="s">
        <v>154</v>
      </c>
      <c r="AU1099" s="256" t="s">
        <v>84</v>
      </c>
      <c r="AV1099" s="15" t="s">
        <v>82</v>
      </c>
      <c r="AW1099" s="15" t="s">
        <v>33</v>
      </c>
      <c r="AX1099" s="15" t="s">
        <v>74</v>
      </c>
      <c r="AY1099" s="256" t="s">
        <v>143</v>
      </c>
    </row>
    <row r="1100" s="13" customFormat="1">
      <c r="A1100" s="13"/>
      <c r="B1100" s="224"/>
      <c r="C1100" s="225"/>
      <c r="D1100" s="226" t="s">
        <v>154</v>
      </c>
      <c r="E1100" s="227" t="s">
        <v>19</v>
      </c>
      <c r="F1100" s="228" t="s">
        <v>710</v>
      </c>
      <c r="G1100" s="225"/>
      <c r="H1100" s="229">
        <v>3.6400000000000001</v>
      </c>
      <c r="I1100" s="230"/>
      <c r="J1100" s="225"/>
      <c r="K1100" s="225"/>
      <c r="L1100" s="231"/>
      <c r="M1100" s="232"/>
      <c r="N1100" s="233"/>
      <c r="O1100" s="233"/>
      <c r="P1100" s="233"/>
      <c r="Q1100" s="233"/>
      <c r="R1100" s="233"/>
      <c r="S1100" s="233"/>
      <c r="T1100" s="234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35" t="s">
        <v>154</v>
      </c>
      <c r="AU1100" s="235" t="s">
        <v>84</v>
      </c>
      <c r="AV1100" s="13" t="s">
        <v>84</v>
      </c>
      <c r="AW1100" s="13" t="s">
        <v>33</v>
      </c>
      <c r="AX1100" s="13" t="s">
        <v>74</v>
      </c>
      <c r="AY1100" s="235" t="s">
        <v>143</v>
      </c>
    </row>
    <row r="1101" s="15" customFormat="1">
      <c r="A1101" s="15"/>
      <c r="B1101" s="247"/>
      <c r="C1101" s="248"/>
      <c r="D1101" s="226" t="s">
        <v>154</v>
      </c>
      <c r="E1101" s="249" t="s">
        <v>19</v>
      </c>
      <c r="F1101" s="250" t="s">
        <v>694</v>
      </c>
      <c r="G1101" s="248"/>
      <c r="H1101" s="249" t="s">
        <v>19</v>
      </c>
      <c r="I1101" s="251"/>
      <c r="J1101" s="248"/>
      <c r="K1101" s="248"/>
      <c r="L1101" s="252"/>
      <c r="M1101" s="253"/>
      <c r="N1101" s="254"/>
      <c r="O1101" s="254"/>
      <c r="P1101" s="254"/>
      <c r="Q1101" s="254"/>
      <c r="R1101" s="254"/>
      <c r="S1101" s="254"/>
      <c r="T1101" s="255"/>
      <c r="U1101" s="15"/>
      <c r="V1101" s="15"/>
      <c r="W1101" s="15"/>
      <c r="X1101" s="15"/>
      <c r="Y1101" s="15"/>
      <c r="Z1101" s="15"/>
      <c r="AA1101" s="15"/>
      <c r="AB1101" s="15"/>
      <c r="AC1101" s="15"/>
      <c r="AD1101" s="15"/>
      <c r="AE1101" s="15"/>
      <c r="AT1101" s="256" t="s">
        <v>154</v>
      </c>
      <c r="AU1101" s="256" t="s">
        <v>84</v>
      </c>
      <c r="AV1101" s="15" t="s">
        <v>82</v>
      </c>
      <c r="AW1101" s="15" t="s">
        <v>33</v>
      </c>
      <c r="AX1101" s="15" t="s">
        <v>74</v>
      </c>
      <c r="AY1101" s="256" t="s">
        <v>143</v>
      </c>
    </row>
    <row r="1102" s="15" customFormat="1">
      <c r="A1102" s="15"/>
      <c r="B1102" s="247"/>
      <c r="C1102" s="248"/>
      <c r="D1102" s="226" t="s">
        <v>154</v>
      </c>
      <c r="E1102" s="249" t="s">
        <v>19</v>
      </c>
      <c r="F1102" s="250" t="s">
        <v>695</v>
      </c>
      <c r="G1102" s="248"/>
      <c r="H1102" s="249" t="s">
        <v>19</v>
      </c>
      <c r="I1102" s="251"/>
      <c r="J1102" s="248"/>
      <c r="K1102" s="248"/>
      <c r="L1102" s="252"/>
      <c r="M1102" s="253"/>
      <c r="N1102" s="254"/>
      <c r="O1102" s="254"/>
      <c r="P1102" s="254"/>
      <c r="Q1102" s="254"/>
      <c r="R1102" s="254"/>
      <c r="S1102" s="254"/>
      <c r="T1102" s="255"/>
      <c r="U1102" s="15"/>
      <c r="V1102" s="15"/>
      <c r="W1102" s="15"/>
      <c r="X1102" s="15"/>
      <c r="Y1102" s="15"/>
      <c r="Z1102" s="15"/>
      <c r="AA1102" s="15"/>
      <c r="AB1102" s="15"/>
      <c r="AC1102" s="15"/>
      <c r="AD1102" s="15"/>
      <c r="AE1102" s="15"/>
      <c r="AT1102" s="256" t="s">
        <v>154</v>
      </c>
      <c r="AU1102" s="256" t="s">
        <v>84</v>
      </c>
      <c r="AV1102" s="15" t="s">
        <v>82</v>
      </c>
      <c r="AW1102" s="15" t="s">
        <v>33</v>
      </c>
      <c r="AX1102" s="15" t="s">
        <v>74</v>
      </c>
      <c r="AY1102" s="256" t="s">
        <v>143</v>
      </c>
    </row>
    <row r="1103" s="13" customFormat="1">
      <c r="A1103" s="13"/>
      <c r="B1103" s="224"/>
      <c r="C1103" s="225"/>
      <c r="D1103" s="226" t="s">
        <v>154</v>
      </c>
      <c r="E1103" s="227" t="s">
        <v>19</v>
      </c>
      <c r="F1103" s="228" t="s">
        <v>696</v>
      </c>
      <c r="G1103" s="225"/>
      <c r="H1103" s="229">
        <v>7.4800000000000004</v>
      </c>
      <c r="I1103" s="230"/>
      <c r="J1103" s="225"/>
      <c r="K1103" s="225"/>
      <c r="L1103" s="231"/>
      <c r="M1103" s="232"/>
      <c r="N1103" s="233"/>
      <c r="O1103" s="233"/>
      <c r="P1103" s="233"/>
      <c r="Q1103" s="233"/>
      <c r="R1103" s="233"/>
      <c r="S1103" s="233"/>
      <c r="T1103" s="234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35" t="s">
        <v>154</v>
      </c>
      <c r="AU1103" s="235" t="s">
        <v>84</v>
      </c>
      <c r="AV1103" s="13" t="s">
        <v>84</v>
      </c>
      <c r="AW1103" s="13" t="s">
        <v>33</v>
      </c>
      <c r="AX1103" s="13" t="s">
        <v>74</v>
      </c>
      <c r="AY1103" s="235" t="s">
        <v>143</v>
      </c>
    </row>
    <row r="1104" s="15" customFormat="1">
      <c r="A1104" s="15"/>
      <c r="B1104" s="247"/>
      <c r="C1104" s="248"/>
      <c r="D1104" s="226" t="s">
        <v>154</v>
      </c>
      <c r="E1104" s="249" t="s">
        <v>19</v>
      </c>
      <c r="F1104" s="250" t="s">
        <v>553</v>
      </c>
      <c r="G1104" s="248"/>
      <c r="H1104" s="249" t="s">
        <v>19</v>
      </c>
      <c r="I1104" s="251"/>
      <c r="J1104" s="248"/>
      <c r="K1104" s="248"/>
      <c r="L1104" s="252"/>
      <c r="M1104" s="253"/>
      <c r="N1104" s="254"/>
      <c r="O1104" s="254"/>
      <c r="P1104" s="254"/>
      <c r="Q1104" s="254"/>
      <c r="R1104" s="254"/>
      <c r="S1104" s="254"/>
      <c r="T1104" s="255"/>
      <c r="U1104" s="15"/>
      <c r="V1104" s="15"/>
      <c r="W1104" s="15"/>
      <c r="X1104" s="15"/>
      <c r="Y1104" s="15"/>
      <c r="Z1104" s="15"/>
      <c r="AA1104" s="15"/>
      <c r="AB1104" s="15"/>
      <c r="AC1104" s="15"/>
      <c r="AD1104" s="15"/>
      <c r="AE1104" s="15"/>
      <c r="AT1104" s="256" t="s">
        <v>154</v>
      </c>
      <c r="AU1104" s="256" t="s">
        <v>84</v>
      </c>
      <c r="AV1104" s="15" t="s">
        <v>82</v>
      </c>
      <c r="AW1104" s="15" t="s">
        <v>33</v>
      </c>
      <c r="AX1104" s="15" t="s">
        <v>74</v>
      </c>
      <c r="AY1104" s="256" t="s">
        <v>143</v>
      </c>
    </row>
    <row r="1105" s="13" customFormat="1">
      <c r="A1105" s="13"/>
      <c r="B1105" s="224"/>
      <c r="C1105" s="225"/>
      <c r="D1105" s="226" t="s">
        <v>154</v>
      </c>
      <c r="E1105" s="227" t="s">
        <v>19</v>
      </c>
      <c r="F1105" s="228" t="s">
        <v>1678</v>
      </c>
      <c r="G1105" s="225"/>
      <c r="H1105" s="229">
        <v>19.550000000000001</v>
      </c>
      <c r="I1105" s="230"/>
      <c r="J1105" s="225"/>
      <c r="K1105" s="225"/>
      <c r="L1105" s="231"/>
      <c r="M1105" s="232"/>
      <c r="N1105" s="233"/>
      <c r="O1105" s="233"/>
      <c r="P1105" s="233"/>
      <c r="Q1105" s="233"/>
      <c r="R1105" s="233"/>
      <c r="S1105" s="233"/>
      <c r="T1105" s="234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35" t="s">
        <v>154</v>
      </c>
      <c r="AU1105" s="235" t="s">
        <v>84</v>
      </c>
      <c r="AV1105" s="13" t="s">
        <v>84</v>
      </c>
      <c r="AW1105" s="13" t="s">
        <v>33</v>
      </c>
      <c r="AX1105" s="13" t="s">
        <v>74</v>
      </c>
      <c r="AY1105" s="235" t="s">
        <v>143</v>
      </c>
    </row>
    <row r="1106" s="15" customFormat="1">
      <c r="A1106" s="15"/>
      <c r="B1106" s="247"/>
      <c r="C1106" s="248"/>
      <c r="D1106" s="226" t="s">
        <v>154</v>
      </c>
      <c r="E1106" s="249" t="s">
        <v>19</v>
      </c>
      <c r="F1106" s="250" t="s">
        <v>300</v>
      </c>
      <c r="G1106" s="248"/>
      <c r="H1106" s="249" t="s">
        <v>19</v>
      </c>
      <c r="I1106" s="251"/>
      <c r="J1106" s="248"/>
      <c r="K1106" s="248"/>
      <c r="L1106" s="252"/>
      <c r="M1106" s="253"/>
      <c r="N1106" s="254"/>
      <c r="O1106" s="254"/>
      <c r="P1106" s="254"/>
      <c r="Q1106" s="254"/>
      <c r="R1106" s="254"/>
      <c r="S1106" s="254"/>
      <c r="T1106" s="255"/>
      <c r="U1106" s="15"/>
      <c r="V1106" s="15"/>
      <c r="W1106" s="15"/>
      <c r="X1106" s="15"/>
      <c r="Y1106" s="15"/>
      <c r="Z1106" s="15"/>
      <c r="AA1106" s="15"/>
      <c r="AB1106" s="15"/>
      <c r="AC1106" s="15"/>
      <c r="AD1106" s="15"/>
      <c r="AE1106" s="15"/>
      <c r="AT1106" s="256" t="s">
        <v>154</v>
      </c>
      <c r="AU1106" s="256" t="s">
        <v>84</v>
      </c>
      <c r="AV1106" s="15" t="s">
        <v>82</v>
      </c>
      <c r="AW1106" s="15" t="s">
        <v>33</v>
      </c>
      <c r="AX1106" s="15" t="s">
        <v>74</v>
      </c>
      <c r="AY1106" s="256" t="s">
        <v>143</v>
      </c>
    </row>
    <row r="1107" s="13" customFormat="1">
      <c r="A1107" s="13"/>
      <c r="B1107" s="224"/>
      <c r="C1107" s="225"/>
      <c r="D1107" s="226" t="s">
        <v>154</v>
      </c>
      <c r="E1107" s="227" t="s">
        <v>19</v>
      </c>
      <c r="F1107" s="228" t="s">
        <v>707</v>
      </c>
      <c r="G1107" s="225"/>
      <c r="H1107" s="229">
        <v>7.4000000000000004</v>
      </c>
      <c r="I1107" s="230"/>
      <c r="J1107" s="225"/>
      <c r="K1107" s="225"/>
      <c r="L1107" s="231"/>
      <c r="M1107" s="232"/>
      <c r="N1107" s="233"/>
      <c r="O1107" s="233"/>
      <c r="P1107" s="233"/>
      <c r="Q1107" s="233"/>
      <c r="R1107" s="233"/>
      <c r="S1107" s="233"/>
      <c r="T1107" s="234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35" t="s">
        <v>154</v>
      </c>
      <c r="AU1107" s="235" t="s">
        <v>84</v>
      </c>
      <c r="AV1107" s="13" t="s">
        <v>84</v>
      </c>
      <c r="AW1107" s="13" t="s">
        <v>33</v>
      </c>
      <c r="AX1107" s="13" t="s">
        <v>74</v>
      </c>
      <c r="AY1107" s="235" t="s">
        <v>143</v>
      </c>
    </row>
    <row r="1108" s="13" customFormat="1">
      <c r="A1108" s="13"/>
      <c r="B1108" s="224"/>
      <c r="C1108" s="225"/>
      <c r="D1108" s="226" t="s">
        <v>154</v>
      </c>
      <c r="E1108" s="227" t="s">
        <v>19</v>
      </c>
      <c r="F1108" s="228" t="s">
        <v>1680</v>
      </c>
      <c r="G1108" s="225"/>
      <c r="H1108" s="229">
        <v>10.324999999999999</v>
      </c>
      <c r="I1108" s="230"/>
      <c r="J1108" s="225"/>
      <c r="K1108" s="225"/>
      <c r="L1108" s="231"/>
      <c r="M1108" s="232"/>
      <c r="N1108" s="233"/>
      <c r="O1108" s="233"/>
      <c r="P1108" s="233"/>
      <c r="Q1108" s="233"/>
      <c r="R1108" s="233"/>
      <c r="S1108" s="233"/>
      <c r="T1108" s="234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35" t="s">
        <v>154</v>
      </c>
      <c r="AU1108" s="235" t="s">
        <v>84</v>
      </c>
      <c r="AV1108" s="13" t="s">
        <v>84</v>
      </c>
      <c r="AW1108" s="13" t="s">
        <v>33</v>
      </c>
      <c r="AX1108" s="13" t="s">
        <v>74</v>
      </c>
      <c r="AY1108" s="235" t="s">
        <v>143</v>
      </c>
    </row>
    <row r="1109" s="14" customFormat="1">
      <c r="A1109" s="14"/>
      <c r="B1109" s="236"/>
      <c r="C1109" s="237"/>
      <c r="D1109" s="226" t="s">
        <v>154</v>
      </c>
      <c r="E1109" s="238" t="s">
        <v>19</v>
      </c>
      <c r="F1109" s="239" t="s">
        <v>156</v>
      </c>
      <c r="G1109" s="237"/>
      <c r="H1109" s="240">
        <v>82.865000000000009</v>
      </c>
      <c r="I1109" s="241"/>
      <c r="J1109" s="237"/>
      <c r="K1109" s="237"/>
      <c r="L1109" s="242"/>
      <c r="M1109" s="243"/>
      <c r="N1109" s="244"/>
      <c r="O1109" s="244"/>
      <c r="P1109" s="244"/>
      <c r="Q1109" s="244"/>
      <c r="R1109" s="244"/>
      <c r="S1109" s="244"/>
      <c r="T1109" s="245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46" t="s">
        <v>154</v>
      </c>
      <c r="AU1109" s="246" t="s">
        <v>84</v>
      </c>
      <c r="AV1109" s="14" t="s">
        <v>150</v>
      </c>
      <c r="AW1109" s="14" t="s">
        <v>33</v>
      </c>
      <c r="AX1109" s="14" t="s">
        <v>82</v>
      </c>
      <c r="AY1109" s="246" t="s">
        <v>143</v>
      </c>
    </row>
    <row r="1110" s="2" customFormat="1" ht="16.5" customHeight="1">
      <c r="A1110" s="40"/>
      <c r="B1110" s="41"/>
      <c r="C1110" s="257" t="s">
        <v>1703</v>
      </c>
      <c r="D1110" s="257" t="s">
        <v>203</v>
      </c>
      <c r="E1110" s="258" t="s">
        <v>1704</v>
      </c>
      <c r="F1110" s="259" t="s">
        <v>1705</v>
      </c>
      <c r="G1110" s="260" t="s">
        <v>217</v>
      </c>
      <c r="H1110" s="261">
        <v>74.911000000000001</v>
      </c>
      <c r="I1110" s="262"/>
      <c r="J1110" s="263">
        <f>ROUND(I1110*H1110,2)</f>
        <v>0</v>
      </c>
      <c r="K1110" s="259" t="s">
        <v>167</v>
      </c>
      <c r="L1110" s="264"/>
      <c r="M1110" s="265" t="s">
        <v>19</v>
      </c>
      <c r="N1110" s="266" t="s">
        <v>45</v>
      </c>
      <c r="O1110" s="86"/>
      <c r="P1110" s="215">
        <f>O1110*H1110</f>
        <v>0</v>
      </c>
      <c r="Q1110" s="215">
        <v>0.0177</v>
      </c>
      <c r="R1110" s="215">
        <f>Q1110*H1110</f>
        <v>1.3259247000000001</v>
      </c>
      <c r="S1110" s="215">
        <v>0</v>
      </c>
      <c r="T1110" s="216">
        <f>S1110*H1110</f>
        <v>0</v>
      </c>
      <c r="U1110" s="40"/>
      <c r="V1110" s="40"/>
      <c r="W1110" s="40"/>
      <c r="X1110" s="40"/>
      <c r="Y1110" s="40"/>
      <c r="Z1110" s="40"/>
      <c r="AA1110" s="40"/>
      <c r="AB1110" s="40"/>
      <c r="AC1110" s="40"/>
      <c r="AD1110" s="40"/>
      <c r="AE1110" s="40"/>
      <c r="AR1110" s="217" t="s">
        <v>356</v>
      </c>
      <c r="AT1110" s="217" t="s">
        <v>203</v>
      </c>
      <c r="AU1110" s="217" t="s">
        <v>84</v>
      </c>
      <c r="AY1110" s="19" t="s">
        <v>143</v>
      </c>
      <c r="BE1110" s="218">
        <f>IF(N1110="základní",J1110,0)</f>
        <v>0</v>
      </c>
      <c r="BF1110" s="218">
        <f>IF(N1110="snížená",J1110,0)</f>
        <v>0</v>
      </c>
      <c r="BG1110" s="218">
        <f>IF(N1110="zákl. přenesená",J1110,0)</f>
        <v>0</v>
      </c>
      <c r="BH1110" s="218">
        <f>IF(N1110="sníž. přenesená",J1110,0)</f>
        <v>0</v>
      </c>
      <c r="BI1110" s="218">
        <f>IF(N1110="nulová",J1110,0)</f>
        <v>0</v>
      </c>
      <c r="BJ1110" s="19" t="s">
        <v>82</v>
      </c>
      <c r="BK1110" s="218">
        <f>ROUND(I1110*H1110,2)</f>
        <v>0</v>
      </c>
      <c r="BL1110" s="19" t="s">
        <v>237</v>
      </c>
      <c r="BM1110" s="217" t="s">
        <v>1706</v>
      </c>
    </row>
    <row r="1111" s="15" customFormat="1">
      <c r="A1111" s="15"/>
      <c r="B1111" s="247"/>
      <c r="C1111" s="248"/>
      <c r="D1111" s="226" t="s">
        <v>154</v>
      </c>
      <c r="E1111" s="249" t="s">
        <v>19</v>
      </c>
      <c r="F1111" s="250" t="s">
        <v>708</v>
      </c>
      <c r="G1111" s="248"/>
      <c r="H1111" s="249" t="s">
        <v>19</v>
      </c>
      <c r="I1111" s="251"/>
      <c r="J1111" s="248"/>
      <c r="K1111" s="248"/>
      <c r="L1111" s="252"/>
      <c r="M1111" s="253"/>
      <c r="N1111" s="254"/>
      <c r="O1111" s="254"/>
      <c r="P1111" s="254"/>
      <c r="Q1111" s="254"/>
      <c r="R1111" s="254"/>
      <c r="S1111" s="254"/>
      <c r="T1111" s="255"/>
      <c r="U1111" s="15"/>
      <c r="V1111" s="15"/>
      <c r="W1111" s="15"/>
      <c r="X1111" s="15"/>
      <c r="Y1111" s="15"/>
      <c r="Z1111" s="15"/>
      <c r="AA1111" s="15"/>
      <c r="AB1111" s="15"/>
      <c r="AC1111" s="15"/>
      <c r="AD1111" s="15"/>
      <c r="AE1111" s="15"/>
      <c r="AT1111" s="256" t="s">
        <v>154</v>
      </c>
      <c r="AU1111" s="256" t="s">
        <v>84</v>
      </c>
      <c r="AV1111" s="15" t="s">
        <v>82</v>
      </c>
      <c r="AW1111" s="15" t="s">
        <v>33</v>
      </c>
      <c r="AX1111" s="15" t="s">
        <v>74</v>
      </c>
      <c r="AY1111" s="256" t="s">
        <v>143</v>
      </c>
    </row>
    <row r="1112" s="15" customFormat="1">
      <c r="A1112" s="15"/>
      <c r="B1112" s="247"/>
      <c r="C1112" s="248"/>
      <c r="D1112" s="226" t="s">
        <v>154</v>
      </c>
      <c r="E1112" s="249" t="s">
        <v>19</v>
      </c>
      <c r="F1112" s="250" t="s">
        <v>258</v>
      </c>
      <c r="G1112" s="248"/>
      <c r="H1112" s="249" t="s">
        <v>19</v>
      </c>
      <c r="I1112" s="251"/>
      <c r="J1112" s="248"/>
      <c r="K1112" s="248"/>
      <c r="L1112" s="252"/>
      <c r="M1112" s="253"/>
      <c r="N1112" s="254"/>
      <c r="O1112" s="254"/>
      <c r="P1112" s="254"/>
      <c r="Q1112" s="254"/>
      <c r="R1112" s="254"/>
      <c r="S1112" s="254"/>
      <c r="T1112" s="255"/>
      <c r="U1112" s="15"/>
      <c r="V1112" s="15"/>
      <c r="W1112" s="15"/>
      <c r="X1112" s="15"/>
      <c r="Y1112" s="15"/>
      <c r="Z1112" s="15"/>
      <c r="AA1112" s="15"/>
      <c r="AB1112" s="15"/>
      <c r="AC1112" s="15"/>
      <c r="AD1112" s="15"/>
      <c r="AE1112" s="15"/>
      <c r="AT1112" s="256" t="s">
        <v>154</v>
      </c>
      <c r="AU1112" s="256" t="s">
        <v>84</v>
      </c>
      <c r="AV1112" s="15" t="s">
        <v>82</v>
      </c>
      <c r="AW1112" s="15" t="s">
        <v>33</v>
      </c>
      <c r="AX1112" s="15" t="s">
        <v>74</v>
      </c>
      <c r="AY1112" s="256" t="s">
        <v>143</v>
      </c>
    </row>
    <row r="1113" s="13" customFormat="1">
      <c r="A1113" s="13"/>
      <c r="B1113" s="224"/>
      <c r="C1113" s="225"/>
      <c r="D1113" s="226" t="s">
        <v>154</v>
      </c>
      <c r="E1113" s="227" t="s">
        <v>19</v>
      </c>
      <c r="F1113" s="228" t="s">
        <v>709</v>
      </c>
      <c r="G1113" s="225"/>
      <c r="H1113" s="229">
        <v>34.469999999999999</v>
      </c>
      <c r="I1113" s="230"/>
      <c r="J1113" s="225"/>
      <c r="K1113" s="225"/>
      <c r="L1113" s="231"/>
      <c r="M1113" s="232"/>
      <c r="N1113" s="233"/>
      <c r="O1113" s="233"/>
      <c r="P1113" s="233"/>
      <c r="Q1113" s="233"/>
      <c r="R1113" s="233"/>
      <c r="S1113" s="233"/>
      <c r="T1113" s="234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35" t="s">
        <v>154</v>
      </c>
      <c r="AU1113" s="235" t="s">
        <v>84</v>
      </c>
      <c r="AV1113" s="13" t="s">
        <v>84</v>
      </c>
      <c r="AW1113" s="13" t="s">
        <v>33</v>
      </c>
      <c r="AX1113" s="13" t="s">
        <v>74</v>
      </c>
      <c r="AY1113" s="235" t="s">
        <v>143</v>
      </c>
    </row>
    <row r="1114" s="15" customFormat="1">
      <c r="A1114" s="15"/>
      <c r="B1114" s="247"/>
      <c r="C1114" s="248"/>
      <c r="D1114" s="226" t="s">
        <v>154</v>
      </c>
      <c r="E1114" s="249" t="s">
        <v>19</v>
      </c>
      <c r="F1114" s="250" t="s">
        <v>260</v>
      </c>
      <c r="G1114" s="248"/>
      <c r="H1114" s="249" t="s">
        <v>19</v>
      </c>
      <c r="I1114" s="251"/>
      <c r="J1114" s="248"/>
      <c r="K1114" s="248"/>
      <c r="L1114" s="252"/>
      <c r="M1114" s="253"/>
      <c r="N1114" s="254"/>
      <c r="O1114" s="254"/>
      <c r="P1114" s="254"/>
      <c r="Q1114" s="254"/>
      <c r="R1114" s="254"/>
      <c r="S1114" s="254"/>
      <c r="T1114" s="255"/>
      <c r="U1114" s="15"/>
      <c r="V1114" s="15"/>
      <c r="W1114" s="15"/>
      <c r="X1114" s="15"/>
      <c r="Y1114" s="15"/>
      <c r="Z1114" s="15"/>
      <c r="AA1114" s="15"/>
      <c r="AB1114" s="15"/>
      <c r="AC1114" s="15"/>
      <c r="AD1114" s="15"/>
      <c r="AE1114" s="15"/>
      <c r="AT1114" s="256" t="s">
        <v>154</v>
      </c>
      <c r="AU1114" s="256" t="s">
        <v>84</v>
      </c>
      <c r="AV1114" s="15" t="s">
        <v>82</v>
      </c>
      <c r="AW1114" s="15" t="s">
        <v>33</v>
      </c>
      <c r="AX1114" s="15" t="s">
        <v>74</v>
      </c>
      <c r="AY1114" s="256" t="s">
        <v>143</v>
      </c>
    </row>
    <row r="1115" s="13" customFormat="1">
      <c r="A1115" s="13"/>
      <c r="B1115" s="224"/>
      <c r="C1115" s="225"/>
      <c r="D1115" s="226" t="s">
        <v>154</v>
      </c>
      <c r="E1115" s="227" t="s">
        <v>19</v>
      </c>
      <c r="F1115" s="228" t="s">
        <v>710</v>
      </c>
      <c r="G1115" s="225"/>
      <c r="H1115" s="229">
        <v>3.6400000000000001</v>
      </c>
      <c r="I1115" s="230"/>
      <c r="J1115" s="225"/>
      <c r="K1115" s="225"/>
      <c r="L1115" s="231"/>
      <c r="M1115" s="232"/>
      <c r="N1115" s="233"/>
      <c r="O1115" s="233"/>
      <c r="P1115" s="233"/>
      <c r="Q1115" s="233"/>
      <c r="R1115" s="233"/>
      <c r="S1115" s="233"/>
      <c r="T1115" s="234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35" t="s">
        <v>154</v>
      </c>
      <c r="AU1115" s="235" t="s">
        <v>84</v>
      </c>
      <c r="AV1115" s="13" t="s">
        <v>84</v>
      </c>
      <c r="AW1115" s="13" t="s">
        <v>33</v>
      </c>
      <c r="AX1115" s="13" t="s">
        <v>74</v>
      </c>
      <c r="AY1115" s="235" t="s">
        <v>143</v>
      </c>
    </row>
    <row r="1116" s="15" customFormat="1">
      <c r="A1116" s="15"/>
      <c r="B1116" s="247"/>
      <c r="C1116" s="248"/>
      <c r="D1116" s="226" t="s">
        <v>154</v>
      </c>
      <c r="E1116" s="249" t="s">
        <v>19</v>
      </c>
      <c r="F1116" s="250" t="s">
        <v>694</v>
      </c>
      <c r="G1116" s="248"/>
      <c r="H1116" s="249" t="s">
        <v>19</v>
      </c>
      <c r="I1116" s="251"/>
      <c r="J1116" s="248"/>
      <c r="K1116" s="248"/>
      <c r="L1116" s="252"/>
      <c r="M1116" s="253"/>
      <c r="N1116" s="254"/>
      <c r="O1116" s="254"/>
      <c r="P1116" s="254"/>
      <c r="Q1116" s="254"/>
      <c r="R1116" s="254"/>
      <c r="S1116" s="254"/>
      <c r="T1116" s="255"/>
      <c r="U1116" s="15"/>
      <c r="V1116" s="15"/>
      <c r="W1116" s="15"/>
      <c r="X1116" s="15"/>
      <c r="Y1116" s="15"/>
      <c r="Z1116" s="15"/>
      <c r="AA1116" s="15"/>
      <c r="AB1116" s="15"/>
      <c r="AC1116" s="15"/>
      <c r="AD1116" s="15"/>
      <c r="AE1116" s="15"/>
      <c r="AT1116" s="256" t="s">
        <v>154</v>
      </c>
      <c r="AU1116" s="256" t="s">
        <v>84</v>
      </c>
      <c r="AV1116" s="15" t="s">
        <v>82</v>
      </c>
      <c r="AW1116" s="15" t="s">
        <v>33</v>
      </c>
      <c r="AX1116" s="15" t="s">
        <v>74</v>
      </c>
      <c r="AY1116" s="256" t="s">
        <v>143</v>
      </c>
    </row>
    <row r="1117" s="15" customFormat="1">
      <c r="A1117" s="15"/>
      <c r="B1117" s="247"/>
      <c r="C1117" s="248"/>
      <c r="D1117" s="226" t="s">
        <v>154</v>
      </c>
      <c r="E1117" s="249" t="s">
        <v>19</v>
      </c>
      <c r="F1117" s="250" t="s">
        <v>695</v>
      </c>
      <c r="G1117" s="248"/>
      <c r="H1117" s="249" t="s">
        <v>19</v>
      </c>
      <c r="I1117" s="251"/>
      <c r="J1117" s="248"/>
      <c r="K1117" s="248"/>
      <c r="L1117" s="252"/>
      <c r="M1117" s="253"/>
      <c r="N1117" s="254"/>
      <c r="O1117" s="254"/>
      <c r="P1117" s="254"/>
      <c r="Q1117" s="254"/>
      <c r="R1117" s="254"/>
      <c r="S1117" s="254"/>
      <c r="T1117" s="255"/>
      <c r="U1117" s="15"/>
      <c r="V1117" s="15"/>
      <c r="W1117" s="15"/>
      <c r="X1117" s="15"/>
      <c r="Y1117" s="15"/>
      <c r="Z1117" s="15"/>
      <c r="AA1117" s="15"/>
      <c r="AB1117" s="15"/>
      <c r="AC1117" s="15"/>
      <c r="AD1117" s="15"/>
      <c r="AE1117" s="15"/>
      <c r="AT1117" s="256" t="s">
        <v>154</v>
      </c>
      <c r="AU1117" s="256" t="s">
        <v>84</v>
      </c>
      <c r="AV1117" s="15" t="s">
        <v>82</v>
      </c>
      <c r="AW1117" s="15" t="s">
        <v>33</v>
      </c>
      <c r="AX1117" s="15" t="s">
        <v>74</v>
      </c>
      <c r="AY1117" s="256" t="s">
        <v>143</v>
      </c>
    </row>
    <row r="1118" s="13" customFormat="1">
      <c r="A1118" s="13"/>
      <c r="B1118" s="224"/>
      <c r="C1118" s="225"/>
      <c r="D1118" s="226" t="s">
        <v>154</v>
      </c>
      <c r="E1118" s="227" t="s">
        <v>19</v>
      </c>
      <c r="F1118" s="228" t="s">
        <v>696</v>
      </c>
      <c r="G1118" s="225"/>
      <c r="H1118" s="229">
        <v>7.4800000000000004</v>
      </c>
      <c r="I1118" s="230"/>
      <c r="J1118" s="225"/>
      <c r="K1118" s="225"/>
      <c r="L1118" s="231"/>
      <c r="M1118" s="232"/>
      <c r="N1118" s="233"/>
      <c r="O1118" s="233"/>
      <c r="P1118" s="233"/>
      <c r="Q1118" s="233"/>
      <c r="R1118" s="233"/>
      <c r="S1118" s="233"/>
      <c r="T1118" s="234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35" t="s">
        <v>154</v>
      </c>
      <c r="AU1118" s="235" t="s">
        <v>84</v>
      </c>
      <c r="AV1118" s="13" t="s">
        <v>84</v>
      </c>
      <c r="AW1118" s="13" t="s">
        <v>33</v>
      </c>
      <c r="AX1118" s="13" t="s">
        <v>74</v>
      </c>
      <c r="AY1118" s="235" t="s">
        <v>143</v>
      </c>
    </row>
    <row r="1119" s="15" customFormat="1">
      <c r="A1119" s="15"/>
      <c r="B1119" s="247"/>
      <c r="C1119" s="248"/>
      <c r="D1119" s="226" t="s">
        <v>154</v>
      </c>
      <c r="E1119" s="249" t="s">
        <v>19</v>
      </c>
      <c r="F1119" s="250" t="s">
        <v>553</v>
      </c>
      <c r="G1119" s="248"/>
      <c r="H1119" s="249" t="s">
        <v>19</v>
      </c>
      <c r="I1119" s="251"/>
      <c r="J1119" s="248"/>
      <c r="K1119" s="248"/>
      <c r="L1119" s="252"/>
      <c r="M1119" s="253"/>
      <c r="N1119" s="254"/>
      <c r="O1119" s="254"/>
      <c r="P1119" s="254"/>
      <c r="Q1119" s="254"/>
      <c r="R1119" s="254"/>
      <c r="S1119" s="254"/>
      <c r="T1119" s="255"/>
      <c r="U1119" s="15"/>
      <c r="V1119" s="15"/>
      <c r="W1119" s="15"/>
      <c r="X1119" s="15"/>
      <c r="Y1119" s="15"/>
      <c r="Z1119" s="15"/>
      <c r="AA1119" s="15"/>
      <c r="AB1119" s="15"/>
      <c r="AC1119" s="15"/>
      <c r="AD1119" s="15"/>
      <c r="AE1119" s="15"/>
      <c r="AT1119" s="256" t="s">
        <v>154</v>
      </c>
      <c r="AU1119" s="256" t="s">
        <v>84</v>
      </c>
      <c r="AV1119" s="15" t="s">
        <v>82</v>
      </c>
      <c r="AW1119" s="15" t="s">
        <v>33</v>
      </c>
      <c r="AX1119" s="15" t="s">
        <v>74</v>
      </c>
      <c r="AY1119" s="256" t="s">
        <v>143</v>
      </c>
    </row>
    <row r="1120" s="13" customFormat="1">
      <c r="A1120" s="13"/>
      <c r="B1120" s="224"/>
      <c r="C1120" s="225"/>
      <c r="D1120" s="226" t="s">
        <v>154</v>
      </c>
      <c r="E1120" s="227" t="s">
        <v>19</v>
      </c>
      <c r="F1120" s="228" t="s">
        <v>1678</v>
      </c>
      <c r="G1120" s="225"/>
      <c r="H1120" s="229">
        <v>19.550000000000001</v>
      </c>
      <c r="I1120" s="230"/>
      <c r="J1120" s="225"/>
      <c r="K1120" s="225"/>
      <c r="L1120" s="231"/>
      <c r="M1120" s="232"/>
      <c r="N1120" s="233"/>
      <c r="O1120" s="233"/>
      <c r="P1120" s="233"/>
      <c r="Q1120" s="233"/>
      <c r="R1120" s="233"/>
      <c r="S1120" s="233"/>
      <c r="T1120" s="234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35" t="s">
        <v>154</v>
      </c>
      <c r="AU1120" s="235" t="s">
        <v>84</v>
      </c>
      <c r="AV1120" s="13" t="s">
        <v>84</v>
      </c>
      <c r="AW1120" s="13" t="s">
        <v>33</v>
      </c>
      <c r="AX1120" s="13" t="s">
        <v>74</v>
      </c>
      <c r="AY1120" s="235" t="s">
        <v>143</v>
      </c>
    </row>
    <row r="1121" s="14" customFormat="1">
      <c r="A1121" s="14"/>
      <c r="B1121" s="236"/>
      <c r="C1121" s="237"/>
      <c r="D1121" s="226" t="s">
        <v>154</v>
      </c>
      <c r="E1121" s="238" t="s">
        <v>19</v>
      </c>
      <c r="F1121" s="239" t="s">
        <v>156</v>
      </c>
      <c r="G1121" s="237"/>
      <c r="H1121" s="240">
        <v>65.140000000000001</v>
      </c>
      <c r="I1121" s="241"/>
      <c r="J1121" s="237"/>
      <c r="K1121" s="237"/>
      <c r="L1121" s="242"/>
      <c r="M1121" s="243"/>
      <c r="N1121" s="244"/>
      <c r="O1121" s="244"/>
      <c r="P1121" s="244"/>
      <c r="Q1121" s="244"/>
      <c r="R1121" s="244"/>
      <c r="S1121" s="244"/>
      <c r="T1121" s="245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46" t="s">
        <v>154</v>
      </c>
      <c r="AU1121" s="246" t="s">
        <v>84</v>
      </c>
      <c r="AV1121" s="14" t="s">
        <v>150</v>
      </c>
      <c r="AW1121" s="14" t="s">
        <v>33</v>
      </c>
      <c r="AX1121" s="14" t="s">
        <v>74</v>
      </c>
      <c r="AY1121" s="246" t="s">
        <v>143</v>
      </c>
    </row>
    <row r="1122" s="13" customFormat="1">
      <c r="A1122" s="13"/>
      <c r="B1122" s="224"/>
      <c r="C1122" s="225"/>
      <c r="D1122" s="226" t="s">
        <v>154</v>
      </c>
      <c r="E1122" s="227" t="s">
        <v>19</v>
      </c>
      <c r="F1122" s="228" t="s">
        <v>1707</v>
      </c>
      <c r="G1122" s="225"/>
      <c r="H1122" s="229">
        <v>74.911000000000001</v>
      </c>
      <c r="I1122" s="230"/>
      <c r="J1122" s="225"/>
      <c r="K1122" s="225"/>
      <c r="L1122" s="231"/>
      <c r="M1122" s="232"/>
      <c r="N1122" s="233"/>
      <c r="O1122" s="233"/>
      <c r="P1122" s="233"/>
      <c r="Q1122" s="233"/>
      <c r="R1122" s="233"/>
      <c r="S1122" s="233"/>
      <c r="T1122" s="234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35" t="s">
        <v>154</v>
      </c>
      <c r="AU1122" s="235" t="s">
        <v>84</v>
      </c>
      <c r="AV1122" s="13" t="s">
        <v>84</v>
      </c>
      <c r="AW1122" s="13" t="s">
        <v>33</v>
      </c>
      <c r="AX1122" s="13" t="s">
        <v>74</v>
      </c>
      <c r="AY1122" s="235" t="s">
        <v>143</v>
      </c>
    </row>
    <row r="1123" s="14" customFormat="1">
      <c r="A1123" s="14"/>
      <c r="B1123" s="236"/>
      <c r="C1123" s="237"/>
      <c r="D1123" s="226" t="s">
        <v>154</v>
      </c>
      <c r="E1123" s="238" t="s">
        <v>19</v>
      </c>
      <c r="F1123" s="239" t="s">
        <v>156</v>
      </c>
      <c r="G1123" s="237"/>
      <c r="H1123" s="240">
        <v>74.911000000000001</v>
      </c>
      <c r="I1123" s="241"/>
      <c r="J1123" s="237"/>
      <c r="K1123" s="237"/>
      <c r="L1123" s="242"/>
      <c r="M1123" s="243"/>
      <c r="N1123" s="244"/>
      <c r="O1123" s="244"/>
      <c r="P1123" s="244"/>
      <c r="Q1123" s="244"/>
      <c r="R1123" s="244"/>
      <c r="S1123" s="244"/>
      <c r="T1123" s="245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46" t="s">
        <v>154</v>
      </c>
      <c r="AU1123" s="246" t="s">
        <v>84</v>
      </c>
      <c r="AV1123" s="14" t="s">
        <v>150</v>
      </c>
      <c r="AW1123" s="14" t="s">
        <v>33</v>
      </c>
      <c r="AX1123" s="14" t="s">
        <v>82</v>
      </c>
      <c r="AY1123" s="246" t="s">
        <v>143</v>
      </c>
    </row>
    <row r="1124" s="2" customFormat="1" ht="16.5" customHeight="1">
      <c r="A1124" s="40"/>
      <c r="B1124" s="41"/>
      <c r="C1124" s="257" t="s">
        <v>1708</v>
      </c>
      <c r="D1124" s="257" t="s">
        <v>203</v>
      </c>
      <c r="E1124" s="258" t="s">
        <v>1709</v>
      </c>
      <c r="F1124" s="259" t="s">
        <v>1710</v>
      </c>
      <c r="G1124" s="260" t="s">
        <v>217</v>
      </c>
      <c r="H1124" s="261">
        <v>20.919</v>
      </c>
      <c r="I1124" s="262"/>
      <c r="J1124" s="263">
        <f>ROUND(I1124*H1124,2)</f>
        <v>0</v>
      </c>
      <c r="K1124" s="259" t="s">
        <v>19</v>
      </c>
      <c r="L1124" s="264"/>
      <c r="M1124" s="265" t="s">
        <v>19</v>
      </c>
      <c r="N1124" s="266" t="s">
        <v>45</v>
      </c>
      <c r="O1124" s="86"/>
      <c r="P1124" s="215">
        <f>O1124*H1124</f>
        <v>0</v>
      </c>
      <c r="Q1124" s="215">
        <v>0</v>
      </c>
      <c r="R1124" s="215">
        <f>Q1124*H1124</f>
        <v>0</v>
      </c>
      <c r="S1124" s="215">
        <v>0</v>
      </c>
      <c r="T1124" s="216">
        <f>S1124*H1124</f>
        <v>0</v>
      </c>
      <c r="U1124" s="40"/>
      <c r="V1124" s="40"/>
      <c r="W1124" s="40"/>
      <c r="X1124" s="40"/>
      <c r="Y1124" s="40"/>
      <c r="Z1124" s="40"/>
      <c r="AA1124" s="40"/>
      <c r="AB1124" s="40"/>
      <c r="AC1124" s="40"/>
      <c r="AD1124" s="40"/>
      <c r="AE1124" s="40"/>
      <c r="AR1124" s="217" t="s">
        <v>356</v>
      </c>
      <c r="AT1124" s="217" t="s">
        <v>203</v>
      </c>
      <c r="AU1124" s="217" t="s">
        <v>84</v>
      </c>
      <c r="AY1124" s="19" t="s">
        <v>143</v>
      </c>
      <c r="BE1124" s="218">
        <f>IF(N1124="základní",J1124,0)</f>
        <v>0</v>
      </c>
      <c r="BF1124" s="218">
        <f>IF(N1124="snížená",J1124,0)</f>
        <v>0</v>
      </c>
      <c r="BG1124" s="218">
        <f>IF(N1124="zákl. přenesená",J1124,0)</f>
        <v>0</v>
      </c>
      <c r="BH1124" s="218">
        <f>IF(N1124="sníž. přenesená",J1124,0)</f>
        <v>0</v>
      </c>
      <c r="BI1124" s="218">
        <f>IF(N1124="nulová",J1124,0)</f>
        <v>0</v>
      </c>
      <c r="BJ1124" s="19" t="s">
        <v>82</v>
      </c>
      <c r="BK1124" s="218">
        <f>ROUND(I1124*H1124,2)</f>
        <v>0</v>
      </c>
      <c r="BL1124" s="19" t="s">
        <v>237</v>
      </c>
      <c r="BM1124" s="217" t="s">
        <v>1711</v>
      </c>
    </row>
    <row r="1125" s="15" customFormat="1">
      <c r="A1125" s="15"/>
      <c r="B1125" s="247"/>
      <c r="C1125" s="248"/>
      <c r="D1125" s="226" t="s">
        <v>154</v>
      </c>
      <c r="E1125" s="249" t="s">
        <v>19</v>
      </c>
      <c r="F1125" s="250" t="s">
        <v>1679</v>
      </c>
      <c r="G1125" s="248"/>
      <c r="H1125" s="249" t="s">
        <v>19</v>
      </c>
      <c r="I1125" s="251"/>
      <c r="J1125" s="248"/>
      <c r="K1125" s="248"/>
      <c r="L1125" s="252"/>
      <c r="M1125" s="253"/>
      <c r="N1125" s="254"/>
      <c r="O1125" s="254"/>
      <c r="P1125" s="254"/>
      <c r="Q1125" s="254"/>
      <c r="R1125" s="254"/>
      <c r="S1125" s="254"/>
      <c r="T1125" s="255"/>
      <c r="U1125" s="15"/>
      <c r="V1125" s="15"/>
      <c r="W1125" s="15"/>
      <c r="X1125" s="15"/>
      <c r="Y1125" s="15"/>
      <c r="Z1125" s="15"/>
      <c r="AA1125" s="15"/>
      <c r="AB1125" s="15"/>
      <c r="AC1125" s="15"/>
      <c r="AD1125" s="15"/>
      <c r="AE1125" s="15"/>
      <c r="AT1125" s="256" t="s">
        <v>154</v>
      </c>
      <c r="AU1125" s="256" t="s">
        <v>84</v>
      </c>
      <c r="AV1125" s="15" t="s">
        <v>82</v>
      </c>
      <c r="AW1125" s="15" t="s">
        <v>33</v>
      </c>
      <c r="AX1125" s="15" t="s">
        <v>74</v>
      </c>
      <c r="AY1125" s="256" t="s">
        <v>143</v>
      </c>
    </row>
    <row r="1126" s="13" customFormat="1">
      <c r="A1126" s="13"/>
      <c r="B1126" s="224"/>
      <c r="C1126" s="225"/>
      <c r="D1126" s="226" t="s">
        <v>154</v>
      </c>
      <c r="E1126" s="227" t="s">
        <v>19</v>
      </c>
      <c r="F1126" s="228" t="s">
        <v>640</v>
      </c>
      <c r="G1126" s="225"/>
      <c r="H1126" s="229">
        <v>18.190000000000001</v>
      </c>
      <c r="I1126" s="230"/>
      <c r="J1126" s="225"/>
      <c r="K1126" s="225"/>
      <c r="L1126" s="231"/>
      <c r="M1126" s="232"/>
      <c r="N1126" s="233"/>
      <c r="O1126" s="233"/>
      <c r="P1126" s="233"/>
      <c r="Q1126" s="233"/>
      <c r="R1126" s="233"/>
      <c r="S1126" s="233"/>
      <c r="T1126" s="234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35" t="s">
        <v>154</v>
      </c>
      <c r="AU1126" s="235" t="s">
        <v>84</v>
      </c>
      <c r="AV1126" s="13" t="s">
        <v>84</v>
      </c>
      <c r="AW1126" s="13" t="s">
        <v>33</v>
      </c>
      <c r="AX1126" s="13" t="s">
        <v>74</v>
      </c>
      <c r="AY1126" s="235" t="s">
        <v>143</v>
      </c>
    </row>
    <row r="1127" s="14" customFormat="1">
      <c r="A1127" s="14"/>
      <c r="B1127" s="236"/>
      <c r="C1127" s="237"/>
      <c r="D1127" s="226" t="s">
        <v>154</v>
      </c>
      <c r="E1127" s="238" t="s">
        <v>19</v>
      </c>
      <c r="F1127" s="239" t="s">
        <v>156</v>
      </c>
      <c r="G1127" s="237"/>
      <c r="H1127" s="240">
        <v>18.190000000000001</v>
      </c>
      <c r="I1127" s="241"/>
      <c r="J1127" s="237"/>
      <c r="K1127" s="237"/>
      <c r="L1127" s="242"/>
      <c r="M1127" s="243"/>
      <c r="N1127" s="244"/>
      <c r="O1127" s="244"/>
      <c r="P1127" s="244"/>
      <c r="Q1127" s="244"/>
      <c r="R1127" s="244"/>
      <c r="S1127" s="244"/>
      <c r="T1127" s="245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46" t="s">
        <v>154</v>
      </c>
      <c r="AU1127" s="246" t="s">
        <v>84</v>
      </c>
      <c r="AV1127" s="14" t="s">
        <v>150</v>
      </c>
      <c r="AW1127" s="14" t="s">
        <v>33</v>
      </c>
      <c r="AX1127" s="14" t="s">
        <v>74</v>
      </c>
      <c r="AY1127" s="246" t="s">
        <v>143</v>
      </c>
    </row>
    <row r="1128" s="13" customFormat="1">
      <c r="A1128" s="13"/>
      <c r="B1128" s="224"/>
      <c r="C1128" s="225"/>
      <c r="D1128" s="226" t="s">
        <v>154</v>
      </c>
      <c r="E1128" s="227" t="s">
        <v>19</v>
      </c>
      <c r="F1128" s="228" t="s">
        <v>1712</v>
      </c>
      <c r="G1128" s="225"/>
      <c r="H1128" s="229">
        <v>20.919</v>
      </c>
      <c r="I1128" s="230"/>
      <c r="J1128" s="225"/>
      <c r="K1128" s="225"/>
      <c r="L1128" s="231"/>
      <c r="M1128" s="232"/>
      <c r="N1128" s="233"/>
      <c r="O1128" s="233"/>
      <c r="P1128" s="233"/>
      <c r="Q1128" s="233"/>
      <c r="R1128" s="233"/>
      <c r="S1128" s="233"/>
      <c r="T1128" s="234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35" t="s">
        <v>154</v>
      </c>
      <c r="AU1128" s="235" t="s">
        <v>84</v>
      </c>
      <c r="AV1128" s="13" t="s">
        <v>84</v>
      </c>
      <c r="AW1128" s="13" t="s">
        <v>33</v>
      </c>
      <c r="AX1128" s="13" t="s">
        <v>74</v>
      </c>
      <c r="AY1128" s="235" t="s">
        <v>143</v>
      </c>
    </row>
    <row r="1129" s="14" customFormat="1">
      <c r="A1129" s="14"/>
      <c r="B1129" s="236"/>
      <c r="C1129" s="237"/>
      <c r="D1129" s="226" t="s">
        <v>154</v>
      </c>
      <c r="E1129" s="238" t="s">
        <v>19</v>
      </c>
      <c r="F1129" s="239" t="s">
        <v>156</v>
      </c>
      <c r="G1129" s="237"/>
      <c r="H1129" s="240">
        <v>20.919</v>
      </c>
      <c r="I1129" s="241"/>
      <c r="J1129" s="237"/>
      <c r="K1129" s="237"/>
      <c r="L1129" s="242"/>
      <c r="M1129" s="243"/>
      <c r="N1129" s="244"/>
      <c r="O1129" s="244"/>
      <c r="P1129" s="244"/>
      <c r="Q1129" s="244"/>
      <c r="R1129" s="244"/>
      <c r="S1129" s="244"/>
      <c r="T1129" s="245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46" t="s">
        <v>154</v>
      </c>
      <c r="AU1129" s="246" t="s">
        <v>84</v>
      </c>
      <c r="AV1129" s="14" t="s">
        <v>150</v>
      </c>
      <c r="AW1129" s="14" t="s">
        <v>33</v>
      </c>
      <c r="AX1129" s="14" t="s">
        <v>82</v>
      </c>
      <c r="AY1129" s="246" t="s">
        <v>143</v>
      </c>
    </row>
    <row r="1130" s="2" customFormat="1" ht="16.5" customHeight="1">
      <c r="A1130" s="40"/>
      <c r="B1130" s="41"/>
      <c r="C1130" s="257" t="s">
        <v>1713</v>
      </c>
      <c r="D1130" s="257" t="s">
        <v>203</v>
      </c>
      <c r="E1130" s="258" t="s">
        <v>1714</v>
      </c>
      <c r="F1130" s="259" t="s">
        <v>1710</v>
      </c>
      <c r="G1130" s="260" t="s">
        <v>217</v>
      </c>
      <c r="H1130" s="261">
        <v>45.877000000000002</v>
      </c>
      <c r="I1130" s="262"/>
      <c r="J1130" s="263">
        <f>ROUND(I1130*H1130,2)</f>
        <v>0</v>
      </c>
      <c r="K1130" s="259" t="s">
        <v>19</v>
      </c>
      <c r="L1130" s="264"/>
      <c r="M1130" s="265" t="s">
        <v>19</v>
      </c>
      <c r="N1130" s="266" t="s">
        <v>45</v>
      </c>
      <c r="O1130" s="86"/>
      <c r="P1130" s="215">
        <f>O1130*H1130</f>
        <v>0</v>
      </c>
      <c r="Q1130" s="215">
        <v>0</v>
      </c>
      <c r="R1130" s="215">
        <f>Q1130*H1130</f>
        <v>0</v>
      </c>
      <c r="S1130" s="215">
        <v>0</v>
      </c>
      <c r="T1130" s="216">
        <f>S1130*H1130</f>
        <v>0</v>
      </c>
      <c r="U1130" s="40"/>
      <c r="V1130" s="40"/>
      <c r="W1130" s="40"/>
      <c r="X1130" s="40"/>
      <c r="Y1130" s="40"/>
      <c r="Z1130" s="40"/>
      <c r="AA1130" s="40"/>
      <c r="AB1130" s="40"/>
      <c r="AC1130" s="40"/>
      <c r="AD1130" s="40"/>
      <c r="AE1130" s="40"/>
      <c r="AR1130" s="217" t="s">
        <v>356</v>
      </c>
      <c r="AT1130" s="217" t="s">
        <v>203</v>
      </c>
      <c r="AU1130" s="217" t="s">
        <v>84</v>
      </c>
      <c r="AY1130" s="19" t="s">
        <v>143</v>
      </c>
      <c r="BE1130" s="218">
        <f>IF(N1130="základní",J1130,0)</f>
        <v>0</v>
      </c>
      <c r="BF1130" s="218">
        <f>IF(N1130="snížená",J1130,0)</f>
        <v>0</v>
      </c>
      <c r="BG1130" s="218">
        <f>IF(N1130="zákl. přenesená",J1130,0)</f>
        <v>0</v>
      </c>
      <c r="BH1130" s="218">
        <f>IF(N1130="sníž. přenesená",J1130,0)</f>
        <v>0</v>
      </c>
      <c r="BI1130" s="218">
        <f>IF(N1130="nulová",J1130,0)</f>
        <v>0</v>
      </c>
      <c r="BJ1130" s="19" t="s">
        <v>82</v>
      </c>
      <c r="BK1130" s="218">
        <f>ROUND(I1130*H1130,2)</f>
        <v>0</v>
      </c>
      <c r="BL1130" s="19" t="s">
        <v>237</v>
      </c>
      <c r="BM1130" s="217" t="s">
        <v>1715</v>
      </c>
    </row>
    <row r="1131" s="13" customFormat="1">
      <c r="A1131" s="13"/>
      <c r="B1131" s="224"/>
      <c r="C1131" s="225"/>
      <c r="D1131" s="226" t="s">
        <v>154</v>
      </c>
      <c r="E1131" s="227" t="s">
        <v>19</v>
      </c>
      <c r="F1131" s="228" t="s">
        <v>707</v>
      </c>
      <c r="G1131" s="225"/>
      <c r="H1131" s="229">
        <v>7.4000000000000004</v>
      </c>
      <c r="I1131" s="230"/>
      <c r="J1131" s="225"/>
      <c r="K1131" s="225"/>
      <c r="L1131" s="231"/>
      <c r="M1131" s="232"/>
      <c r="N1131" s="233"/>
      <c r="O1131" s="233"/>
      <c r="P1131" s="233"/>
      <c r="Q1131" s="233"/>
      <c r="R1131" s="233"/>
      <c r="S1131" s="233"/>
      <c r="T1131" s="234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T1131" s="235" t="s">
        <v>154</v>
      </c>
      <c r="AU1131" s="235" t="s">
        <v>84</v>
      </c>
      <c r="AV1131" s="13" t="s">
        <v>84</v>
      </c>
      <c r="AW1131" s="13" t="s">
        <v>33</v>
      </c>
      <c r="AX1131" s="13" t="s">
        <v>74</v>
      </c>
      <c r="AY1131" s="235" t="s">
        <v>143</v>
      </c>
    </row>
    <row r="1132" s="13" customFormat="1">
      <c r="A1132" s="13"/>
      <c r="B1132" s="224"/>
      <c r="C1132" s="225"/>
      <c r="D1132" s="226" t="s">
        <v>154</v>
      </c>
      <c r="E1132" s="227" t="s">
        <v>19</v>
      </c>
      <c r="F1132" s="228" t="s">
        <v>1680</v>
      </c>
      <c r="G1132" s="225"/>
      <c r="H1132" s="229">
        <v>10.324999999999999</v>
      </c>
      <c r="I1132" s="230"/>
      <c r="J1132" s="225"/>
      <c r="K1132" s="225"/>
      <c r="L1132" s="231"/>
      <c r="M1132" s="232"/>
      <c r="N1132" s="233"/>
      <c r="O1132" s="233"/>
      <c r="P1132" s="233"/>
      <c r="Q1132" s="233"/>
      <c r="R1132" s="233"/>
      <c r="S1132" s="233"/>
      <c r="T1132" s="234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35" t="s">
        <v>154</v>
      </c>
      <c r="AU1132" s="235" t="s">
        <v>84</v>
      </c>
      <c r="AV1132" s="13" t="s">
        <v>84</v>
      </c>
      <c r="AW1132" s="13" t="s">
        <v>33</v>
      </c>
      <c r="AX1132" s="13" t="s">
        <v>74</v>
      </c>
      <c r="AY1132" s="235" t="s">
        <v>143</v>
      </c>
    </row>
    <row r="1133" s="15" customFormat="1">
      <c r="A1133" s="15"/>
      <c r="B1133" s="247"/>
      <c r="C1133" s="248"/>
      <c r="D1133" s="226" t="s">
        <v>154</v>
      </c>
      <c r="E1133" s="249" t="s">
        <v>19</v>
      </c>
      <c r="F1133" s="250" t="s">
        <v>1716</v>
      </c>
      <c r="G1133" s="248"/>
      <c r="H1133" s="249" t="s">
        <v>19</v>
      </c>
      <c r="I1133" s="251"/>
      <c r="J1133" s="248"/>
      <c r="K1133" s="248"/>
      <c r="L1133" s="252"/>
      <c r="M1133" s="253"/>
      <c r="N1133" s="254"/>
      <c r="O1133" s="254"/>
      <c r="P1133" s="254"/>
      <c r="Q1133" s="254"/>
      <c r="R1133" s="254"/>
      <c r="S1133" s="254"/>
      <c r="T1133" s="255"/>
      <c r="U1133" s="15"/>
      <c r="V1133" s="15"/>
      <c r="W1133" s="15"/>
      <c r="X1133" s="15"/>
      <c r="Y1133" s="15"/>
      <c r="Z1133" s="15"/>
      <c r="AA1133" s="15"/>
      <c r="AB1133" s="15"/>
      <c r="AC1133" s="15"/>
      <c r="AD1133" s="15"/>
      <c r="AE1133" s="15"/>
      <c r="AT1133" s="256" t="s">
        <v>154</v>
      </c>
      <c r="AU1133" s="256" t="s">
        <v>84</v>
      </c>
      <c r="AV1133" s="15" t="s">
        <v>82</v>
      </c>
      <c r="AW1133" s="15" t="s">
        <v>33</v>
      </c>
      <c r="AX1133" s="15" t="s">
        <v>74</v>
      </c>
      <c r="AY1133" s="256" t="s">
        <v>143</v>
      </c>
    </row>
    <row r="1134" s="13" customFormat="1">
      <c r="A1134" s="13"/>
      <c r="B1134" s="224"/>
      <c r="C1134" s="225"/>
      <c r="D1134" s="226" t="s">
        <v>154</v>
      </c>
      <c r="E1134" s="227" t="s">
        <v>19</v>
      </c>
      <c r="F1134" s="228" t="s">
        <v>1717</v>
      </c>
      <c r="G1134" s="225"/>
      <c r="H1134" s="229">
        <v>22.167999999999999</v>
      </c>
      <c r="I1134" s="230"/>
      <c r="J1134" s="225"/>
      <c r="K1134" s="225"/>
      <c r="L1134" s="231"/>
      <c r="M1134" s="232"/>
      <c r="N1134" s="233"/>
      <c r="O1134" s="233"/>
      <c r="P1134" s="233"/>
      <c r="Q1134" s="233"/>
      <c r="R1134" s="233"/>
      <c r="S1134" s="233"/>
      <c r="T1134" s="234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35" t="s">
        <v>154</v>
      </c>
      <c r="AU1134" s="235" t="s">
        <v>84</v>
      </c>
      <c r="AV1134" s="13" t="s">
        <v>84</v>
      </c>
      <c r="AW1134" s="13" t="s">
        <v>33</v>
      </c>
      <c r="AX1134" s="13" t="s">
        <v>74</v>
      </c>
      <c r="AY1134" s="235" t="s">
        <v>143</v>
      </c>
    </row>
    <row r="1135" s="14" customFormat="1">
      <c r="A1135" s="14"/>
      <c r="B1135" s="236"/>
      <c r="C1135" s="237"/>
      <c r="D1135" s="226" t="s">
        <v>154</v>
      </c>
      <c r="E1135" s="238" t="s">
        <v>19</v>
      </c>
      <c r="F1135" s="239" t="s">
        <v>156</v>
      </c>
      <c r="G1135" s="237"/>
      <c r="H1135" s="240">
        <v>39.893000000000001</v>
      </c>
      <c r="I1135" s="241"/>
      <c r="J1135" s="237"/>
      <c r="K1135" s="237"/>
      <c r="L1135" s="242"/>
      <c r="M1135" s="243"/>
      <c r="N1135" s="244"/>
      <c r="O1135" s="244"/>
      <c r="P1135" s="244"/>
      <c r="Q1135" s="244"/>
      <c r="R1135" s="244"/>
      <c r="S1135" s="244"/>
      <c r="T1135" s="245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46" t="s">
        <v>154</v>
      </c>
      <c r="AU1135" s="246" t="s">
        <v>84</v>
      </c>
      <c r="AV1135" s="14" t="s">
        <v>150</v>
      </c>
      <c r="AW1135" s="14" t="s">
        <v>33</v>
      </c>
      <c r="AX1135" s="14" t="s">
        <v>74</v>
      </c>
      <c r="AY1135" s="246" t="s">
        <v>143</v>
      </c>
    </row>
    <row r="1136" s="13" customFormat="1">
      <c r="A1136" s="13"/>
      <c r="B1136" s="224"/>
      <c r="C1136" s="225"/>
      <c r="D1136" s="226" t="s">
        <v>154</v>
      </c>
      <c r="E1136" s="227" t="s">
        <v>19</v>
      </c>
      <c r="F1136" s="228" t="s">
        <v>1718</v>
      </c>
      <c r="G1136" s="225"/>
      <c r="H1136" s="229">
        <v>45.877000000000002</v>
      </c>
      <c r="I1136" s="230"/>
      <c r="J1136" s="225"/>
      <c r="K1136" s="225"/>
      <c r="L1136" s="231"/>
      <c r="M1136" s="232"/>
      <c r="N1136" s="233"/>
      <c r="O1136" s="233"/>
      <c r="P1136" s="233"/>
      <c r="Q1136" s="233"/>
      <c r="R1136" s="233"/>
      <c r="S1136" s="233"/>
      <c r="T1136" s="234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35" t="s">
        <v>154</v>
      </c>
      <c r="AU1136" s="235" t="s">
        <v>84</v>
      </c>
      <c r="AV1136" s="13" t="s">
        <v>84</v>
      </c>
      <c r="AW1136" s="13" t="s">
        <v>33</v>
      </c>
      <c r="AX1136" s="13" t="s">
        <v>74</v>
      </c>
      <c r="AY1136" s="235" t="s">
        <v>143</v>
      </c>
    </row>
    <row r="1137" s="14" customFormat="1">
      <c r="A1137" s="14"/>
      <c r="B1137" s="236"/>
      <c r="C1137" s="237"/>
      <c r="D1137" s="226" t="s">
        <v>154</v>
      </c>
      <c r="E1137" s="238" t="s">
        <v>19</v>
      </c>
      <c r="F1137" s="239" t="s">
        <v>156</v>
      </c>
      <c r="G1137" s="237"/>
      <c r="H1137" s="240">
        <v>45.877000000000002</v>
      </c>
      <c r="I1137" s="241"/>
      <c r="J1137" s="237"/>
      <c r="K1137" s="237"/>
      <c r="L1137" s="242"/>
      <c r="M1137" s="243"/>
      <c r="N1137" s="244"/>
      <c r="O1137" s="244"/>
      <c r="P1137" s="244"/>
      <c r="Q1137" s="244"/>
      <c r="R1137" s="244"/>
      <c r="S1137" s="244"/>
      <c r="T1137" s="245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46" t="s">
        <v>154</v>
      </c>
      <c r="AU1137" s="246" t="s">
        <v>84</v>
      </c>
      <c r="AV1137" s="14" t="s">
        <v>150</v>
      </c>
      <c r="AW1137" s="14" t="s">
        <v>33</v>
      </c>
      <c r="AX1137" s="14" t="s">
        <v>82</v>
      </c>
      <c r="AY1137" s="246" t="s">
        <v>143</v>
      </c>
    </row>
    <row r="1138" s="2" customFormat="1" ht="24.15" customHeight="1">
      <c r="A1138" s="40"/>
      <c r="B1138" s="41"/>
      <c r="C1138" s="206" t="s">
        <v>1719</v>
      </c>
      <c r="D1138" s="206" t="s">
        <v>145</v>
      </c>
      <c r="E1138" s="207" t="s">
        <v>1720</v>
      </c>
      <c r="F1138" s="208" t="s">
        <v>1721</v>
      </c>
      <c r="G1138" s="209" t="s">
        <v>217</v>
      </c>
      <c r="H1138" s="210">
        <v>18.190000000000001</v>
      </c>
      <c r="I1138" s="211"/>
      <c r="J1138" s="212">
        <f>ROUND(I1138*H1138,2)</f>
        <v>0</v>
      </c>
      <c r="K1138" s="208" t="s">
        <v>167</v>
      </c>
      <c r="L1138" s="46"/>
      <c r="M1138" s="213" t="s">
        <v>19</v>
      </c>
      <c r="N1138" s="214" t="s">
        <v>45</v>
      </c>
      <c r="O1138" s="86"/>
      <c r="P1138" s="215">
        <f>O1138*H1138</f>
        <v>0</v>
      </c>
      <c r="Q1138" s="215">
        <v>0.0082199999999999999</v>
      </c>
      <c r="R1138" s="215">
        <f>Q1138*H1138</f>
        <v>0.14952180000000001</v>
      </c>
      <c r="S1138" s="215">
        <v>0</v>
      </c>
      <c r="T1138" s="216">
        <f>S1138*H1138</f>
        <v>0</v>
      </c>
      <c r="U1138" s="40"/>
      <c r="V1138" s="40"/>
      <c r="W1138" s="40"/>
      <c r="X1138" s="40"/>
      <c r="Y1138" s="40"/>
      <c r="Z1138" s="40"/>
      <c r="AA1138" s="40"/>
      <c r="AB1138" s="40"/>
      <c r="AC1138" s="40"/>
      <c r="AD1138" s="40"/>
      <c r="AE1138" s="40"/>
      <c r="AR1138" s="217" t="s">
        <v>237</v>
      </c>
      <c r="AT1138" s="217" t="s">
        <v>145</v>
      </c>
      <c r="AU1138" s="217" t="s">
        <v>84</v>
      </c>
      <c r="AY1138" s="19" t="s">
        <v>143</v>
      </c>
      <c r="BE1138" s="218">
        <f>IF(N1138="základní",J1138,0)</f>
        <v>0</v>
      </c>
      <c r="BF1138" s="218">
        <f>IF(N1138="snížená",J1138,0)</f>
        <v>0</v>
      </c>
      <c r="BG1138" s="218">
        <f>IF(N1138="zákl. přenesená",J1138,0)</f>
        <v>0</v>
      </c>
      <c r="BH1138" s="218">
        <f>IF(N1138="sníž. přenesená",J1138,0)</f>
        <v>0</v>
      </c>
      <c r="BI1138" s="218">
        <f>IF(N1138="nulová",J1138,0)</f>
        <v>0</v>
      </c>
      <c r="BJ1138" s="19" t="s">
        <v>82</v>
      </c>
      <c r="BK1138" s="218">
        <f>ROUND(I1138*H1138,2)</f>
        <v>0</v>
      </c>
      <c r="BL1138" s="19" t="s">
        <v>237</v>
      </c>
      <c r="BM1138" s="217" t="s">
        <v>1722</v>
      </c>
    </row>
    <row r="1139" s="2" customFormat="1">
      <c r="A1139" s="40"/>
      <c r="B1139" s="41"/>
      <c r="C1139" s="42"/>
      <c r="D1139" s="219" t="s">
        <v>152</v>
      </c>
      <c r="E1139" s="42"/>
      <c r="F1139" s="220" t="s">
        <v>1723</v>
      </c>
      <c r="G1139" s="42"/>
      <c r="H1139" s="42"/>
      <c r="I1139" s="221"/>
      <c r="J1139" s="42"/>
      <c r="K1139" s="42"/>
      <c r="L1139" s="46"/>
      <c r="M1139" s="222"/>
      <c r="N1139" s="223"/>
      <c r="O1139" s="86"/>
      <c r="P1139" s="86"/>
      <c r="Q1139" s="86"/>
      <c r="R1139" s="86"/>
      <c r="S1139" s="86"/>
      <c r="T1139" s="87"/>
      <c r="U1139" s="40"/>
      <c r="V1139" s="40"/>
      <c r="W1139" s="40"/>
      <c r="X1139" s="40"/>
      <c r="Y1139" s="40"/>
      <c r="Z1139" s="40"/>
      <c r="AA1139" s="40"/>
      <c r="AB1139" s="40"/>
      <c r="AC1139" s="40"/>
      <c r="AD1139" s="40"/>
      <c r="AE1139" s="40"/>
      <c r="AT1139" s="19" t="s">
        <v>152</v>
      </c>
      <c r="AU1139" s="19" t="s">
        <v>84</v>
      </c>
    </row>
    <row r="1140" s="2" customFormat="1" ht="24.15" customHeight="1">
      <c r="A1140" s="40"/>
      <c r="B1140" s="41"/>
      <c r="C1140" s="206" t="s">
        <v>1724</v>
      </c>
      <c r="D1140" s="206" t="s">
        <v>145</v>
      </c>
      <c r="E1140" s="207" t="s">
        <v>1725</v>
      </c>
      <c r="F1140" s="208" t="s">
        <v>1726</v>
      </c>
      <c r="G1140" s="209" t="s">
        <v>217</v>
      </c>
      <c r="H1140" s="210">
        <v>65.140000000000001</v>
      </c>
      <c r="I1140" s="211"/>
      <c r="J1140" s="212">
        <f>ROUND(I1140*H1140,2)</f>
        <v>0</v>
      </c>
      <c r="K1140" s="208" t="s">
        <v>167</v>
      </c>
      <c r="L1140" s="46"/>
      <c r="M1140" s="213" t="s">
        <v>19</v>
      </c>
      <c r="N1140" s="214" t="s">
        <v>45</v>
      </c>
      <c r="O1140" s="86"/>
      <c r="P1140" s="215">
        <f>O1140*H1140</f>
        <v>0</v>
      </c>
      <c r="Q1140" s="215">
        <v>0</v>
      </c>
      <c r="R1140" s="215">
        <f>Q1140*H1140</f>
        <v>0</v>
      </c>
      <c r="S1140" s="215">
        <v>0</v>
      </c>
      <c r="T1140" s="216">
        <f>S1140*H1140</f>
        <v>0</v>
      </c>
      <c r="U1140" s="40"/>
      <c r="V1140" s="40"/>
      <c r="W1140" s="40"/>
      <c r="X1140" s="40"/>
      <c r="Y1140" s="40"/>
      <c r="Z1140" s="40"/>
      <c r="AA1140" s="40"/>
      <c r="AB1140" s="40"/>
      <c r="AC1140" s="40"/>
      <c r="AD1140" s="40"/>
      <c r="AE1140" s="40"/>
      <c r="AR1140" s="217" t="s">
        <v>237</v>
      </c>
      <c r="AT1140" s="217" t="s">
        <v>145</v>
      </c>
      <c r="AU1140" s="217" t="s">
        <v>84</v>
      </c>
      <c r="AY1140" s="19" t="s">
        <v>143</v>
      </c>
      <c r="BE1140" s="218">
        <f>IF(N1140="základní",J1140,0)</f>
        <v>0</v>
      </c>
      <c r="BF1140" s="218">
        <f>IF(N1140="snížená",J1140,0)</f>
        <v>0</v>
      </c>
      <c r="BG1140" s="218">
        <f>IF(N1140="zákl. přenesená",J1140,0)</f>
        <v>0</v>
      </c>
      <c r="BH1140" s="218">
        <f>IF(N1140="sníž. přenesená",J1140,0)</f>
        <v>0</v>
      </c>
      <c r="BI1140" s="218">
        <f>IF(N1140="nulová",J1140,0)</f>
        <v>0</v>
      </c>
      <c r="BJ1140" s="19" t="s">
        <v>82</v>
      </c>
      <c r="BK1140" s="218">
        <f>ROUND(I1140*H1140,2)</f>
        <v>0</v>
      </c>
      <c r="BL1140" s="19" t="s">
        <v>237</v>
      </c>
      <c r="BM1140" s="217" t="s">
        <v>1727</v>
      </c>
    </row>
    <row r="1141" s="2" customFormat="1">
      <c r="A1141" s="40"/>
      <c r="B1141" s="41"/>
      <c r="C1141" s="42"/>
      <c r="D1141" s="219" t="s">
        <v>152</v>
      </c>
      <c r="E1141" s="42"/>
      <c r="F1141" s="220" t="s">
        <v>1728</v>
      </c>
      <c r="G1141" s="42"/>
      <c r="H1141" s="42"/>
      <c r="I1141" s="221"/>
      <c r="J1141" s="42"/>
      <c r="K1141" s="42"/>
      <c r="L1141" s="46"/>
      <c r="M1141" s="222"/>
      <c r="N1141" s="223"/>
      <c r="O1141" s="86"/>
      <c r="P1141" s="86"/>
      <c r="Q1141" s="86"/>
      <c r="R1141" s="86"/>
      <c r="S1141" s="86"/>
      <c r="T1141" s="87"/>
      <c r="U1141" s="40"/>
      <c r="V1141" s="40"/>
      <c r="W1141" s="40"/>
      <c r="X1141" s="40"/>
      <c r="Y1141" s="40"/>
      <c r="Z1141" s="40"/>
      <c r="AA1141" s="40"/>
      <c r="AB1141" s="40"/>
      <c r="AC1141" s="40"/>
      <c r="AD1141" s="40"/>
      <c r="AE1141" s="40"/>
      <c r="AT1141" s="19" t="s">
        <v>152</v>
      </c>
      <c r="AU1141" s="19" t="s">
        <v>84</v>
      </c>
    </row>
    <row r="1142" s="2" customFormat="1" ht="21.75" customHeight="1">
      <c r="A1142" s="40"/>
      <c r="B1142" s="41"/>
      <c r="C1142" s="206" t="s">
        <v>1729</v>
      </c>
      <c r="D1142" s="206" t="s">
        <v>145</v>
      </c>
      <c r="E1142" s="207" t="s">
        <v>1730</v>
      </c>
      <c r="F1142" s="208" t="s">
        <v>1731</v>
      </c>
      <c r="G1142" s="209" t="s">
        <v>217</v>
      </c>
      <c r="H1142" s="210">
        <v>65.140000000000001</v>
      </c>
      <c r="I1142" s="211"/>
      <c r="J1142" s="212">
        <f>ROUND(I1142*H1142,2)</f>
        <v>0</v>
      </c>
      <c r="K1142" s="208" t="s">
        <v>167</v>
      </c>
      <c r="L1142" s="46"/>
      <c r="M1142" s="213" t="s">
        <v>19</v>
      </c>
      <c r="N1142" s="214" t="s">
        <v>45</v>
      </c>
      <c r="O1142" s="86"/>
      <c r="P1142" s="215">
        <f>O1142*H1142</f>
        <v>0</v>
      </c>
      <c r="Q1142" s="215">
        <v>0</v>
      </c>
      <c r="R1142" s="215">
        <f>Q1142*H1142</f>
        <v>0</v>
      </c>
      <c r="S1142" s="215">
        <v>0</v>
      </c>
      <c r="T1142" s="216">
        <f>S1142*H1142</f>
        <v>0</v>
      </c>
      <c r="U1142" s="40"/>
      <c r="V1142" s="40"/>
      <c r="W1142" s="40"/>
      <c r="X1142" s="40"/>
      <c r="Y1142" s="40"/>
      <c r="Z1142" s="40"/>
      <c r="AA1142" s="40"/>
      <c r="AB1142" s="40"/>
      <c r="AC1142" s="40"/>
      <c r="AD1142" s="40"/>
      <c r="AE1142" s="40"/>
      <c r="AR1142" s="217" t="s">
        <v>237</v>
      </c>
      <c r="AT1142" s="217" t="s">
        <v>145</v>
      </c>
      <c r="AU1142" s="217" t="s">
        <v>84</v>
      </c>
      <c r="AY1142" s="19" t="s">
        <v>143</v>
      </c>
      <c r="BE1142" s="218">
        <f>IF(N1142="základní",J1142,0)</f>
        <v>0</v>
      </c>
      <c r="BF1142" s="218">
        <f>IF(N1142="snížená",J1142,0)</f>
        <v>0</v>
      </c>
      <c r="BG1142" s="218">
        <f>IF(N1142="zákl. přenesená",J1142,0)</f>
        <v>0</v>
      </c>
      <c r="BH1142" s="218">
        <f>IF(N1142="sníž. přenesená",J1142,0)</f>
        <v>0</v>
      </c>
      <c r="BI1142" s="218">
        <f>IF(N1142="nulová",J1142,0)</f>
        <v>0</v>
      </c>
      <c r="BJ1142" s="19" t="s">
        <v>82</v>
      </c>
      <c r="BK1142" s="218">
        <f>ROUND(I1142*H1142,2)</f>
        <v>0</v>
      </c>
      <c r="BL1142" s="19" t="s">
        <v>237</v>
      </c>
      <c r="BM1142" s="217" t="s">
        <v>1732</v>
      </c>
    </row>
    <row r="1143" s="2" customFormat="1">
      <c r="A1143" s="40"/>
      <c r="B1143" s="41"/>
      <c r="C1143" s="42"/>
      <c r="D1143" s="219" t="s">
        <v>152</v>
      </c>
      <c r="E1143" s="42"/>
      <c r="F1143" s="220" t="s">
        <v>1733</v>
      </c>
      <c r="G1143" s="42"/>
      <c r="H1143" s="42"/>
      <c r="I1143" s="221"/>
      <c r="J1143" s="42"/>
      <c r="K1143" s="42"/>
      <c r="L1143" s="46"/>
      <c r="M1143" s="222"/>
      <c r="N1143" s="223"/>
      <c r="O1143" s="86"/>
      <c r="P1143" s="86"/>
      <c r="Q1143" s="86"/>
      <c r="R1143" s="86"/>
      <c r="S1143" s="86"/>
      <c r="T1143" s="87"/>
      <c r="U1143" s="40"/>
      <c r="V1143" s="40"/>
      <c r="W1143" s="40"/>
      <c r="X1143" s="40"/>
      <c r="Y1143" s="40"/>
      <c r="Z1143" s="40"/>
      <c r="AA1143" s="40"/>
      <c r="AB1143" s="40"/>
      <c r="AC1143" s="40"/>
      <c r="AD1143" s="40"/>
      <c r="AE1143" s="40"/>
      <c r="AT1143" s="19" t="s">
        <v>152</v>
      </c>
      <c r="AU1143" s="19" t="s">
        <v>84</v>
      </c>
    </row>
    <row r="1144" s="2" customFormat="1" ht="16.5" customHeight="1">
      <c r="A1144" s="40"/>
      <c r="B1144" s="41"/>
      <c r="C1144" s="206" t="s">
        <v>1734</v>
      </c>
      <c r="D1144" s="206" t="s">
        <v>145</v>
      </c>
      <c r="E1144" s="207" t="s">
        <v>1735</v>
      </c>
      <c r="F1144" s="208" t="s">
        <v>1736</v>
      </c>
      <c r="G1144" s="209" t="s">
        <v>217</v>
      </c>
      <c r="H1144" s="210">
        <v>78.626999999999995</v>
      </c>
      <c r="I1144" s="211"/>
      <c r="J1144" s="212">
        <f>ROUND(I1144*H1144,2)</f>
        <v>0</v>
      </c>
      <c r="K1144" s="208" t="s">
        <v>167</v>
      </c>
      <c r="L1144" s="46"/>
      <c r="M1144" s="213" t="s">
        <v>19</v>
      </c>
      <c r="N1144" s="214" t="s">
        <v>45</v>
      </c>
      <c r="O1144" s="86"/>
      <c r="P1144" s="215">
        <f>O1144*H1144</f>
        <v>0</v>
      </c>
      <c r="Q1144" s="215">
        <v>0.0015</v>
      </c>
      <c r="R1144" s="215">
        <f>Q1144*H1144</f>
        <v>0.11794049999999999</v>
      </c>
      <c r="S1144" s="215">
        <v>0</v>
      </c>
      <c r="T1144" s="216">
        <f>S1144*H1144</f>
        <v>0</v>
      </c>
      <c r="U1144" s="40"/>
      <c r="V1144" s="40"/>
      <c r="W1144" s="40"/>
      <c r="X1144" s="40"/>
      <c r="Y1144" s="40"/>
      <c r="Z1144" s="40"/>
      <c r="AA1144" s="40"/>
      <c r="AB1144" s="40"/>
      <c r="AC1144" s="40"/>
      <c r="AD1144" s="40"/>
      <c r="AE1144" s="40"/>
      <c r="AR1144" s="217" t="s">
        <v>237</v>
      </c>
      <c r="AT1144" s="217" t="s">
        <v>145</v>
      </c>
      <c r="AU1144" s="217" t="s">
        <v>84</v>
      </c>
      <c r="AY1144" s="19" t="s">
        <v>143</v>
      </c>
      <c r="BE1144" s="218">
        <f>IF(N1144="základní",J1144,0)</f>
        <v>0</v>
      </c>
      <c r="BF1144" s="218">
        <f>IF(N1144="snížená",J1144,0)</f>
        <v>0</v>
      </c>
      <c r="BG1144" s="218">
        <f>IF(N1144="zákl. přenesená",J1144,0)</f>
        <v>0</v>
      </c>
      <c r="BH1144" s="218">
        <f>IF(N1144="sníž. přenesená",J1144,0)</f>
        <v>0</v>
      </c>
      <c r="BI1144" s="218">
        <f>IF(N1144="nulová",J1144,0)</f>
        <v>0</v>
      </c>
      <c r="BJ1144" s="19" t="s">
        <v>82</v>
      </c>
      <c r="BK1144" s="218">
        <f>ROUND(I1144*H1144,2)</f>
        <v>0</v>
      </c>
      <c r="BL1144" s="19" t="s">
        <v>237</v>
      </c>
      <c r="BM1144" s="217" t="s">
        <v>1737</v>
      </c>
    </row>
    <row r="1145" s="2" customFormat="1">
      <c r="A1145" s="40"/>
      <c r="B1145" s="41"/>
      <c r="C1145" s="42"/>
      <c r="D1145" s="219" t="s">
        <v>152</v>
      </c>
      <c r="E1145" s="42"/>
      <c r="F1145" s="220" t="s">
        <v>1738</v>
      </c>
      <c r="G1145" s="42"/>
      <c r="H1145" s="42"/>
      <c r="I1145" s="221"/>
      <c r="J1145" s="42"/>
      <c r="K1145" s="42"/>
      <c r="L1145" s="46"/>
      <c r="M1145" s="222"/>
      <c r="N1145" s="223"/>
      <c r="O1145" s="86"/>
      <c r="P1145" s="86"/>
      <c r="Q1145" s="86"/>
      <c r="R1145" s="86"/>
      <c r="S1145" s="86"/>
      <c r="T1145" s="87"/>
      <c r="U1145" s="40"/>
      <c r="V1145" s="40"/>
      <c r="W1145" s="40"/>
      <c r="X1145" s="40"/>
      <c r="Y1145" s="40"/>
      <c r="Z1145" s="40"/>
      <c r="AA1145" s="40"/>
      <c r="AB1145" s="40"/>
      <c r="AC1145" s="40"/>
      <c r="AD1145" s="40"/>
      <c r="AE1145" s="40"/>
      <c r="AT1145" s="19" t="s">
        <v>152</v>
      </c>
      <c r="AU1145" s="19" t="s">
        <v>84</v>
      </c>
    </row>
    <row r="1146" s="15" customFormat="1">
      <c r="A1146" s="15"/>
      <c r="B1146" s="247"/>
      <c r="C1146" s="248"/>
      <c r="D1146" s="226" t="s">
        <v>154</v>
      </c>
      <c r="E1146" s="249" t="s">
        <v>19</v>
      </c>
      <c r="F1146" s="250" t="s">
        <v>708</v>
      </c>
      <c r="G1146" s="248"/>
      <c r="H1146" s="249" t="s">
        <v>19</v>
      </c>
      <c r="I1146" s="251"/>
      <c r="J1146" s="248"/>
      <c r="K1146" s="248"/>
      <c r="L1146" s="252"/>
      <c r="M1146" s="253"/>
      <c r="N1146" s="254"/>
      <c r="O1146" s="254"/>
      <c r="P1146" s="254"/>
      <c r="Q1146" s="254"/>
      <c r="R1146" s="254"/>
      <c r="S1146" s="254"/>
      <c r="T1146" s="255"/>
      <c r="U1146" s="15"/>
      <c r="V1146" s="15"/>
      <c r="W1146" s="15"/>
      <c r="X1146" s="15"/>
      <c r="Y1146" s="15"/>
      <c r="Z1146" s="15"/>
      <c r="AA1146" s="15"/>
      <c r="AB1146" s="15"/>
      <c r="AC1146" s="15"/>
      <c r="AD1146" s="15"/>
      <c r="AE1146" s="15"/>
      <c r="AT1146" s="256" t="s">
        <v>154</v>
      </c>
      <c r="AU1146" s="256" t="s">
        <v>84</v>
      </c>
      <c r="AV1146" s="15" t="s">
        <v>82</v>
      </c>
      <c r="AW1146" s="15" t="s">
        <v>33</v>
      </c>
      <c r="AX1146" s="15" t="s">
        <v>74</v>
      </c>
      <c r="AY1146" s="256" t="s">
        <v>143</v>
      </c>
    </row>
    <row r="1147" s="15" customFormat="1">
      <c r="A1147" s="15"/>
      <c r="B1147" s="247"/>
      <c r="C1147" s="248"/>
      <c r="D1147" s="226" t="s">
        <v>154</v>
      </c>
      <c r="E1147" s="249" t="s">
        <v>19</v>
      </c>
      <c r="F1147" s="250" t="s">
        <v>258</v>
      </c>
      <c r="G1147" s="248"/>
      <c r="H1147" s="249" t="s">
        <v>19</v>
      </c>
      <c r="I1147" s="251"/>
      <c r="J1147" s="248"/>
      <c r="K1147" s="248"/>
      <c r="L1147" s="252"/>
      <c r="M1147" s="253"/>
      <c r="N1147" s="254"/>
      <c r="O1147" s="254"/>
      <c r="P1147" s="254"/>
      <c r="Q1147" s="254"/>
      <c r="R1147" s="254"/>
      <c r="S1147" s="254"/>
      <c r="T1147" s="255"/>
      <c r="U1147" s="15"/>
      <c r="V1147" s="15"/>
      <c r="W1147" s="15"/>
      <c r="X1147" s="15"/>
      <c r="Y1147" s="15"/>
      <c r="Z1147" s="15"/>
      <c r="AA1147" s="15"/>
      <c r="AB1147" s="15"/>
      <c r="AC1147" s="15"/>
      <c r="AD1147" s="15"/>
      <c r="AE1147" s="15"/>
      <c r="AT1147" s="256" t="s">
        <v>154</v>
      </c>
      <c r="AU1147" s="256" t="s">
        <v>84</v>
      </c>
      <c r="AV1147" s="15" t="s">
        <v>82</v>
      </c>
      <c r="AW1147" s="15" t="s">
        <v>33</v>
      </c>
      <c r="AX1147" s="15" t="s">
        <v>74</v>
      </c>
      <c r="AY1147" s="256" t="s">
        <v>143</v>
      </c>
    </row>
    <row r="1148" s="13" customFormat="1">
      <c r="A1148" s="13"/>
      <c r="B1148" s="224"/>
      <c r="C1148" s="225"/>
      <c r="D1148" s="226" t="s">
        <v>154</v>
      </c>
      <c r="E1148" s="227" t="s">
        <v>19</v>
      </c>
      <c r="F1148" s="228" t="s">
        <v>709</v>
      </c>
      <c r="G1148" s="225"/>
      <c r="H1148" s="229">
        <v>34.469999999999999</v>
      </c>
      <c r="I1148" s="230"/>
      <c r="J1148" s="225"/>
      <c r="K1148" s="225"/>
      <c r="L1148" s="231"/>
      <c r="M1148" s="232"/>
      <c r="N1148" s="233"/>
      <c r="O1148" s="233"/>
      <c r="P1148" s="233"/>
      <c r="Q1148" s="233"/>
      <c r="R1148" s="233"/>
      <c r="S1148" s="233"/>
      <c r="T1148" s="234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35" t="s">
        <v>154</v>
      </c>
      <c r="AU1148" s="235" t="s">
        <v>84</v>
      </c>
      <c r="AV1148" s="13" t="s">
        <v>84</v>
      </c>
      <c r="AW1148" s="13" t="s">
        <v>33</v>
      </c>
      <c r="AX1148" s="13" t="s">
        <v>74</v>
      </c>
      <c r="AY1148" s="235" t="s">
        <v>143</v>
      </c>
    </row>
    <row r="1149" s="15" customFormat="1">
      <c r="A1149" s="15"/>
      <c r="B1149" s="247"/>
      <c r="C1149" s="248"/>
      <c r="D1149" s="226" t="s">
        <v>154</v>
      </c>
      <c r="E1149" s="249" t="s">
        <v>19</v>
      </c>
      <c r="F1149" s="250" t="s">
        <v>260</v>
      </c>
      <c r="G1149" s="248"/>
      <c r="H1149" s="249" t="s">
        <v>19</v>
      </c>
      <c r="I1149" s="251"/>
      <c r="J1149" s="248"/>
      <c r="K1149" s="248"/>
      <c r="L1149" s="252"/>
      <c r="M1149" s="253"/>
      <c r="N1149" s="254"/>
      <c r="O1149" s="254"/>
      <c r="P1149" s="254"/>
      <c r="Q1149" s="254"/>
      <c r="R1149" s="254"/>
      <c r="S1149" s="254"/>
      <c r="T1149" s="255"/>
      <c r="U1149" s="15"/>
      <c r="V1149" s="15"/>
      <c r="W1149" s="15"/>
      <c r="X1149" s="15"/>
      <c r="Y1149" s="15"/>
      <c r="Z1149" s="15"/>
      <c r="AA1149" s="15"/>
      <c r="AB1149" s="15"/>
      <c r="AC1149" s="15"/>
      <c r="AD1149" s="15"/>
      <c r="AE1149" s="15"/>
      <c r="AT1149" s="256" t="s">
        <v>154</v>
      </c>
      <c r="AU1149" s="256" t="s">
        <v>84</v>
      </c>
      <c r="AV1149" s="15" t="s">
        <v>82</v>
      </c>
      <c r="AW1149" s="15" t="s">
        <v>33</v>
      </c>
      <c r="AX1149" s="15" t="s">
        <v>74</v>
      </c>
      <c r="AY1149" s="256" t="s">
        <v>143</v>
      </c>
    </row>
    <row r="1150" s="13" customFormat="1">
      <c r="A1150" s="13"/>
      <c r="B1150" s="224"/>
      <c r="C1150" s="225"/>
      <c r="D1150" s="226" t="s">
        <v>154</v>
      </c>
      <c r="E1150" s="227" t="s">
        <v>19</v>
      </c>
      <c r="F1150" s="228" t="s">
        <v>710</v>
      </c>
      <c r="G1150" s="225"/>
      <c r="H1150" s="229">
        <v>3.6400000000000001</v>
      </c>
      <c r="I1150" s="230"/>
      <c r="J1150" s="225"/>
      <c r="K1150" s="225"/>
      <c r="L1150" s="231"/>
      <c r="M1150" s="232"/>
      <c r="N1150" s="233"/>
      <c r="O1150" s="233"/>
      <c r="P1150" s="233"/>
      <c r="Q1150" s="233"/>
      <c r="R1150" s="233"/>
      <c r="S1150" s="233"/>
      <c r="T1150" s="234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35" t="s">
        <v>154</v>
      </c>
      <c r="AU1150" s="235" t="s">
        <v>84</v>
      </c>
      <c r="AV1150" s="13" t="s">
        <v>84</v>
      </c>
      <c r="AW1150" s="13" t="s">
        <v>33</v>
      </c>
      <c r="AX1150" s="13" t="s">
        <v>74</v>
      </c>
      <c r="AY1150" s="235" t="s">
        <v>143</v>
      </c>
    </row>
    <row r="1151" s="15" customFormat="1">
      <c r="A1151" s="15"/>
      <c r="B1151" s="247"/>
      <c r="C1151" s="248"/>
      <c r="D1151" s="226" t="s">
        <v>154</v>
      </c>
      <c r="E1151" s="249" t="s">
        <v>19</v>
      </c>
      <c r="F1151" s="250" t="s">
        <v>694</v>
      </c>
      <c r="G1151" s="248"/>
      <c r="H1151" s="249" t="s">
        <v>19</v>
      </c>
      <c r="I1151" s="251"/>
      <c r="J1151" s="248"/>
      <c r="K1151" s="248"/>
      <c r="L1151" s="252"/>
      <c r="M1151" s="253"/>
      <c r="N1151" s="254"/>
      <c r="O1151" s="254"/>
      <c r="P1151" s="254"/>
      <c r="Q1151" s="254"/>
      <c r="R1151" s="254"/>
      <c r="S1151" s="254"/>
      <c r="T1151" s="255"/>
      <c r="U1151" s="15"/>
      <c r="V1151" s="15"/>
      <c r="W1151" s="15"/>
      <c r="X1151" s="15"/>
      <c r="Y1151" s="15"/>
      <c r="Z1151" s="15"/>
      <c r="AA1151" s="15"/>
      <c r="AB1151" s="15"/>
      <c r="AC1151" s="15"/>
      <c r="AD1151" s="15"/>
      <c r="AE1151" s="15"/>
      <c r="AT1151" s="256" t="s">
        <v>154</v>
      </c>
      <c r="AU1151" s="256" t="s">
        <v>84</v>
      </c>
      <c r="AV1151" s="15" t="s">
        <v>82</v>
      </c>
      <c r="AW1151" s="15" t="s">
        <v>33</v>
      </c>
      <c r="AX1151" s="15" t="s">
        <v>74</v>
      </c>
      <c r="AY1151" s="256" t="s">
        <v>143</v>
      </c>
    </row>
    <row r="1152" s="15" customFormat="1">
      <c r="A1152" s="15"/>
      <c r="B1152" s="247"/>
      <c r="C1152" s="248"/>
      <c r="D1152" s="226" t="s">
        <v>154</v>
      </c>
      <c r="E1152" s="249" t="s">
        <v>19</v>
      </c>
      <c r="F1152" s="250" t="s">
        <v>695</v>
      </c>
      <c r="G1152" s="248"/>
      <c r="H1152" s="249" t="s">
        <v>19</v>
      </c>
      <c r="I1152" s="251"/>
      <c r="J1152" s="248"/>
      <c r="K1152" s="248"/>
      <c r="L1152" s="252"/>
      <c r="M1152" s="253"/>
      <c r="N1152" s="254"/>
      <c r="O1152" s="254"/>
      <c r="P1152" s="254"/>
      <c r="Q1152" s="254"/>
      <c r="R1152" s="254"/>
      <c r="S1152" s="254"/>
      <c r="T1152" s="255"/>
      <c r="U1152" s="15"/>
      <c r="V1152" s="15"/>
      <c r="W1152" s="15"/>
      <c r="X1152" s="15"/>
      <c r="Y1152" s="15"/>
      <c r="Z1152" s="15"/>
      <c r="AA1152" s="15"/>
      <c r="AB1152" s="15"/>
      <c r="AC1152" s="15"/>
      <c r="AD1152" s="15"/>
      <c r="AE1152" s="15"/>
      <c r="AT1152" s="256" t="s">
        <v>154</v>
      </c>
      <c r="AU1152" s="256" t="s">
        <v>84</v>
      </c>
      <c r="AV1152" s="15" t="s">
        <v>82</v>
      </c>
      <c r="AW1152" s="15" t="s">
        <v>33</v>
      </c>
      <c r="AX1152" s="15" t="s">
        <v>74</v>
      </c>
      <c r="AY1152" s="256" t="s">
        <v>143</v>
      </c>
    </row>
    <row r="1153" s="13" customFormat="1">
      <c r="A1153" s="13"/>
      <c r="B1153" s="224"/>
      <c r="C1153" s="225"/>
      <c r="D1153" s="226" t="s">
        <v>154</v>
      </c>
      <c r="E1153" s="227" t="s">
        <v>19</v>
      </c>
      <c r="F1153" s="228" t="s">
        <v>696</v>
      </c>
      <c r="G1153" s="225"/>
      <c r="H1153" s="229">
        <v>7.4800000000000004</v>
      </c>
      <c r="I1153" s="230"/>
      <c r="J1153" s="225"/>
      <c r="K1153" s="225"/>
      <c r="L1153" s="231"/>
      <c r="M1153" s="232"/>
      <c r="N1153" s="233"/>
      <c r="O1153" s="233"/>
      <c r="P1153" s="233"/>
      <c r="Q1153" s="233"/>
      <c r="R1153" s="233"/>
      <c r="S1153" s="233"/>
      <c r="T1153" s="234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T1153" s="235" t="s">
        <v>154</v>
      </c>
      <c r="AU1153" s="235" t="s">
        <v>84</v>
      </c>
      <c r="AV1153" s="13" t="s">
        <v>84</v>
      </c>
      <c r="AW1153" s="13" t="s">
        <v>33</v>
      </c>
      <c r="AX1153" s="13" t="s">
        <v>74</v>
      </c>
      <c r="AY1153" s="235" t="s">
        <v>143</v>
      </c>
    </row>
    <row r="1154" s="16" customFormat="1">
      <c r="A1154" s="16"/>
      <c r="B1154" s="267"/>
      <c r="C1154" s="268"/>
      <c r="D1154" s="226" t="s">
        <v>154</v>
      </c>
      <c r="E1154" s="269" t="s">
        <v>19</v>
      </c>
      <c r="F1154" s="270" t="s">
        <v>419</v>
      </c>
      <c r="G1154" s="268"/>
      <c r="H1154" s="271">
        <v>45.590000000000003</v>
      </c>
      <c r="I1154" s="272"/>
      <c r="J1154" s="268"/>
      <c r="K1154" s="268"/>
      <c r="L1154" s="273"/>
      <c r="M1154" s="274"/>
      <c r="N1154" s="275"/>
      <c r="O1154" s="275"/>
      <c r="P1154" s="275"/>
      <c r="Q1154" s="275"/>
      <c r="R1154" s="275"/>
      <c r="S1154" s="275"/>
      <c r="T1154" s="276"/>
      <c r="U1154" s="16"/>
      <c r="V1154" s="16"/>
      <c r="W1154" s="16"/>
      <c r="X1154" s="16"/>
      <c r="Y1154" s="16"/>
      <c r="Z1154" s="16"/>
      <c r="AA1154" s="16"/>
      <c r="AB1154" s="16"/>
      <c r="AC1154" s="16"/>
      <c r="AD1154" s="16"/>
      <c r="AE1154" s="16"/>
      <c r="AT1154" s="277" t="s">
        <v>154</v>
      </c>
      <c r="AU1154" s="277" t="s">
        <v>84</v>
      </c>
      <c r="AV1154" s="16" t="s">
        <v>164</v>
      </c>
      <c r="AW1154" s="16" t="s">
        <v>33</v>
      </c>
      <c r="AX1154" s="16" t="s">
        <v>74</v>
      </c>
      <c r="AY1154" s="277" t="s">
        <v>143</v>
      </c>
    </row>
    <row r="1155" s="15" customFormat="1">
      <c r="A1155" s="15"/>
      <c r="B1155" s="247"/>
      <c r="C1155" s="248"/>
      <c r="D1155" s="226" t="s">
        <v>154</v>
      </c>
      <c r="E1155" s="249" t="s">
        <v>19</v>
      </c>
      <c r="F1155" s="250" t="s">
        <v>553</v>
      </c>
      <c r="G1155" s="248"/>
      <c r="H1155" s="249" t="s">
        <v>19</v>
      </c>
      <c r="I1155" s="251"/>
      <c r="J1155" s="248"/>
      <c r="K1155" s="248"/>
      <c r="L1155" s="252"/>
      <c r="M1155" s="253"/>
      <c r="N1155" s="254"/>
      <c r="O1155" s="254"/>
      <c r="P1155" s="254"/>
      <c r="Q1155" s="254"/>
      <c r="R1155" s="254"/>
      <c r="S1155" s="254"/>
      <c r="T1155" s="255"/>
      <c r="U1155" s="15"/>
      <c r="V1155" s="15"/>
      <c r="W1155" s="15"/>
      <c r="X1155" s="15"/>
      <c r="Y1155" s="15"/>
      <c r="Z1155" s="15"/>
      <c r="AA1155" s="15"/>
      <c r="AB1155" s="15"/>
      <c r="AC1155" s="15"/>
      <c r="AD1155" s="15"/>
      <c r="AE1155" s="15"/>
      <c r="AT1155" s="256" t="s">
        <v>154</v>
      </c>
      <c r="AU1155" s="256" t="s">
        <v>84</v>
      </c>
      <c r="AV1155" s="15" t="s">
        <v>82</v>
      </c>
      <c r="AW1155" s="15" t="s">
        <v>33</v>
      </c>
      <c r="AX1155" s="15" t="s">
        <v>74</v>
      </c>
      <c r="AY1155" s="256" t="s">
        <v>143</v>
      </c>
    </row>
    <row r="1156" s="13" customFormat="1">
      <c r="A1156" s="13"/>
      <c r="B1156" s="224"/>
      <c r="C1156" s="225"/>
      <c r="D1156" s="226" t="s">
        <v>154</v>
      </c>
      <c r="E1156" s="227" t="s">
        <v>19</v>
      </c>
      <c r="F1156" s="228" t="s">
        <v>1678</v>
      </c>
      <c r="G1156" s="225"/>
      <c r="H1156" s="229">
        <v>19.550000000000001</v>
      </c>
      <c r="I1156" s="230"/>
      <c r="J1156" s="225"/>
      <c r="K1156" s="225"/>
      <c r="L1156" s="231"/>
      <c r="M1156" s="232"/>
      <c r="N1156" s="233"/>
      <c r="O1156" s="233"/>
      <c r="P1156" s="233"/>
      <c r="Q1156" s="233"/>
      <c r="R1156" s="233"/>
      <c r="S1156" s="233"/>
      <c r="T1156" s="234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35" t="s">
        <v>154</v>
      </c>
      <c r="AU1156" s="235" t="s">
        <v>84</v>
      </c>
      <c r="AV1156" s="13" t="s">
        <v>84</v>
      </c>
      <c r="AW1156" s="13" t="s">
        <v>33</v>
      </c>
      <c r="AX1156" s="13" t="s">
        <v>74</v>
      </c>
      <c r="AY1156" s="235" t="s">
        <v>143</v>
      </c>
    </row>
    <row r="1157" s="16" customFormat="1">
      <c r="A1157" s="16"/>
      <c r="B1157" s="267"/>
      <c r="C1157" s="268"/>
      <c r="D1157" s="226" t="s">
        <v>154</v>
      </c>
      <c r="E1157" s="269" t="s">
        <v>19</v>
      </c>
      <c r="F1157" s="270" t="s">
        <v>419</v>
      </c>
      <c r="G1157" s="268"/>
      <c r="H1157" s="271">
        <v>19.550000000000001</v>
      </c>
      <c r="I1157" s="272"/>
      <c r="J1157" s="268"/>
      <c r="K1157" s="268"/>
      <c r="L1157" s="273"/>
      <c r="M1157" s="274"/>
      <c r="N1157" s="275"/>
      <c r="O1157" s="275"/>
      <c r="P1157" s="275"/>
      <c r="Q1157" s="275"/>
      <c r="R1157" s="275"/>
      <c r="S1157" s="275"/>
      <c r="T1157" s="276"/>
      <c r="U1157" s="16"/>
      <c r="V1157" s="16"/>
      <c r="W1157" s="16"/>
      <c r="X1157" s="16"/>
      <c r="Y1157" s="16"/>
      <c r="Z1157" s="16"/>
      <c r="AA1157" s="16"/>
      <c r="AB1157" s="16"/>
      <c r="AC1157" s="16"/>
      <c r="AD1157" s="16"/>
      <c r="AE1157" s="16"/>
      <c r="AT1157" s="277" t="s">
        <v>154</v>
      </c>
      <c r="AU1157" s="277" t="s">
        <v>84</v>
      </c>
      <c r="AV1157" s="16" t="s">
        <v>164</v>
      </c>
      <c r="AW1157" s="16" t="s">
        <v>33</v>
      </c>
      <c r="AX1157" s="16" t="s">
        <v>74</v>
      </c>
      <c r="AY1157" s="277" t="s">
        <v>143</v>
      </c>
    </row>
    <row r="1158" s="15" customFormat="1">
      <c r="A1158" s="15"/>
      <c r="B1158" s="247"/>
      <c r="C1158" s="248"/>
      <c r="D1158" s="226" t="s">
        <v>154</v>
      </c>
      <c r="E1158" s="249" t="s">
        <v>19</v>
      </c>
      <c r="F1158" s="250" t="s">
        <v>1148</v>
      </c>
      <c r="G1158" s="248"/>
      <c r="H1158" s="249" t="s">
        <v>19</v>
      </c>
      <c r="I1158" s="251"/>
      <c r="J1158" s="248"/>
      <c r="K1158" s="248"/>
      <c r="L1158" s="252"/>
      <c r="M1158" s="253"/>
      <c r="N1158" s="254"/>
      <c r="O1158" s="254"/>
      <c r="P1158" s="254"/>
      <c r="Q1158" s="254"/>
      <c r="R1158" s="254"/>
      <c r="S1158" s="254"/>
      <c r="T1158" s="255"/>
      <c r="U1158" s="15"/>
      <c r="V1158" s="15"/>
      <c r="W1158" s="15"/>
      <c r="X1158" s="15"/>
      <c r="Y1158" s="15"/>
      <c r="Z1158" s="15"/>
      <c r="AA1158" s="15"/>
      <c r="AB1158" s="15"/>
      <c r="AC1158" s="15"/>
      <c r="AD1158" s="15"/>
      <c r="AE1158" s="15"/>
      <c r="AT1158" s="256" t="s">
        <v>154</v>
      </c>
      <c r="AU1158" s="256" t="s">
        <v>84</v>
      </c>
      <c r="AV1158" s="15" t="s">
        <v>82</v>
      </c>
      <c r="AW1158" s="15" t="s">
        <v>33</v>
      </c>
      <c r="AX1158" s="15" t="s">
        <v>74</v>
      </c>
      <c r="AY1158" s="256" t="s">
        <v>143</v>
      </c>
    </row>
    <row r="1159" s="13" customFormat="1">
      <c r="A1159" s="13"/>
      <c r="B1159" s="224"/>
      <c r="C1159" s="225"/>
      <c r="D1159" s="226" t="s">
        <v>154</v>
      </c>
      <c r="E1159" s="227" t="s">
        <v>19</v>
      </c>
      <c r="F1159" s="228" t="s">
        <v>1739</v>
      </c>
      <c r="G1159" s="225"/>
      <c r="H1159" s="229">
        <v>1.0349999999999999</v>
      </c>
      <c r="I1159" s="230"/>
      <c r="J1159" s="225"/>
      <c r="K1159" s="225"/>
      <c r="L1159" s="231"/>
      <c r="M1159" s="232"/>
      <c r="N1159" s="233"/>
      <c r="O1159" s="233"/>
      <c r="P1159" s="233"/>
      <c r="Q1159" s="233"/>
      <c r="R1159" s="233"/>
      <c r="S1159" s="233"/>
      <c r="T1159" s="234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35" t="s">
        <v>154</v>
      </c>
      <c r="AU1159" s="235" t="s">
        <v>84</v>
      </c>
      <c r="AV1159" s="13" t="s">
        <v>84</v>
      </c>
      <c r="AW1159" s="13" t="s">
        <v>33</v>
      </c>
      <c r="AX1159" s="13" t="s">
        <v>74</v>
      </c>
      <c r="AY1159" s="235" t="s">
        <v>143</v>
      </c>
    </row>
    <row r="1160" s="13" customFormat="1">
      <c r="A1160" s="13"/>
      <c r="B1160" s="224"/>
      <c r="C1160" s="225"/>
      <c r="D1160" s="226" t="s">
        <v>154</v>
      </c>
      <c r="E1160" s="227" t="s">
        <v>19</v>
      </c>
      <c r="F1160" s="228" t="s">
        <v>1740</v>
      </c>
      <c r="G1160" s="225"/>
      <c r="H1160" s="229">
        <v>-0.20999999999999999</v>
      </c>
      <c r="I1160" s="230"/>
      <c r="J1160" s="225"/>
      <c r="K1160" s="225"/>
      <c r="L1160" s="231"/>
      <c r="M1160" s="232"/>
      <c r="N1160" s="233"/>
      <c r="O1160" s="233"/>
      <c r="P1160" s="233"/>
      <c r="Q1160" s="233"/>
      <c r="R1160" s="233"/>
      <c r="S1160" s="233"/>
      <c r="T1160" s="234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35" t="s">
        <v>154</v>
      </c>
      <c r="AU1160" s="235" t="s">
        <v>84</v>
      </c>
      <c r="AV1160" s="13" t="s">
        <v>84</v>
      </c>
      <c r="AW1160" s="13" t="s">
        <v>33</v>
      </c>
      <c r="AX1160" s="13" t="s">
        <v>74</v>
      </c>
      <c r="AY1160" s="235" t="s">
        <v>143</v>
      </c>
    </row>
    <row r="1161" s="15" customFormat="1">
      <c r="A1161" s="15"/>
      <c r="B1161" s="247"/>
      <c r="C1161" s="248"/>
      <c r="D1161" s="226" t="s">
        <v>154</v>
      </c>
      <c r="E1161" s="249" t="s">
        <v>19</v>
      </c>
      <c r="F1161" s="250" t="s">
        <v>1150</v>
      </c>
      <c r="G1161" s="248"/>
      <c r="H1161" s="249" t="s">
        <v>19</v>
      </c>
      <c r="I1161" s="251"/>
      <c r="J1161" s="248"/>
      <c r="K1161" s="248"/>
      <c r="L1161" s="252"/>
      <c r="M1161" s="253"/>
      <c r="N1161" s="254"/>
      <c r="O1161" s="254"/>
      <c r="P1161" s="254"/>
      <c r="Q1161" s="254"/>
      <c r="R1161" s="254"/>
      <c r="S1161" s="254"/>
      <c r="T1161" s="255"/>
      <c r="U1161" s="15"/>
      <c r="V1161" s="15"/>
      <c r="W1161" s="15"/>
      <c r="X1161" s="15"/>
      <c r="Y1161" s="15"/>
      <c r="Z1161" s="15"/>
      <c r="AA1161" s="15"/>
      <c r="AB1161" s="15"/>
      <c r="AC1161" s="15"/>
      <c r="AD1161" s="15"/>
      <c r="AE1161" s="15"/>
      <c r="AT1161" s="256" t="s">
        <v>154</v>
      </c>
      <c r="AU1161" s="256" t="s">
        <v>84</v>
      </c>
      <c r="AV1161" s="15" t="s">
        <v>82</v>
      </c>
      <c r="AW1161" s="15" t="s">
        <v>33</v>
      </c>
      <c r="AX1161" s="15" t="s">
        <v>74</v>
      </c>
      <c r="AY1161" s="256" t="s">
        <v>143</v>
      </c>
    </row>
    <row r="1162" s="13" customFormat="1">
      <c r="A1162" s="13"/>
      <c r="B1162" s="224"/>
      <c r="C1162" s="225"/>
      <c r="D1162" s="226" t="s">
        <v>154</v>
      </c>
      <c r="E1162" s="227" t="s">
        <v>19</v>
      </c>
      <c r="F1162" s="228" t="s">
        <v>1741</v>
      </c>
      <c r="G1162" s="225"/>
      <c r="H1162" s="229">
        <v>2.3330000000000002</v>
      </c>
      <c r="I1162" s="230"/>
      <c r="J1162" s="225"/>
      <c r="K1162" s="225"/>
      <c r="L1162" s="231"/>
      <c r="M1162" s="232"/>
      <c r="N1162" s="233"/>
      <c r="O1162" s="233"/>
      <c r="P1162" s="233"/>
      <c r="Q1162" s="233"/>
      <c r="R1162" s="233"/>
      <c r="S1162" s="233"/>
      <c r="T1162" s="234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235" t="s">
        <v>154</v>
      </c>
      <c r="AU1162" s="235" t="s">
        <v>84</v>
      </c>
      <c r="AV1162" s="13" t="s">
        <v>84</v>
      </c>
      <c r="AW1162" s="13" t="s">
        <v>33</v>
      </c>
      <c r="AX1162" s="13" t="s">
        <v>74</v>
      </c>
      <c r="AY1162" s="235" t="s">
        <v>143</v>
      </c>
    </row>
    <row r="1163" s="13" customFormat="1">
      <c r="A1163" s="13"/>
      <c r="B1163" s="224"/>
      <c r="C1163" s="225"/>
      <c r="D1163" s="226" t="s">
        <v>154</v>
      </c>
      <c r="E1163" s="227" t="s">
        <v>19</v>
      </c>
      <c r="F1163" s="228" t="s">
        <v>1742</v>
      </c>
      <c r="G1163" s="225"/>
      <c r="H1163" s="229">
        <v>-0.105</v>
      </c>
      <c r="I1163" s="230"/>
      <c r="J1163" s="225"/>
      <c r="K1163" s="225"/>
      <c r="L1163" s="231"/>
      <c r="M1163" s="232"/>
      <c r="N1163" s="233"/>
      <c r="O1163" s="233"/>
      <c r="P1163" s="233"/>
      <c r="Q1163" s="233"/>
      <c r="R1163" s="233"/>
      <c r="S1163" s="233"/>
      <c r="T1163" s="234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35" t="s">
        <v>154</v>
      </c>
      <c r="AU1163" s="235" t="s">
        <v>84</v>
      </c>
      <c r="AV1163" s="13" t="s">
        <v>84</v>
      </c>
      <c r="AW1163" s="13" t="s">
        <v>33</v>
      </c>
      <c r="AX1163" s="13" t="s">
        <v>74</v>
      </c>
      <c r="AY1163" s="235" t="s">
        <v>143</v>
      </c>
    </row>
    <row r="1164" s="15" customFormat="1">
      <c r="A1164" s="15"/>
      <c r="B1164" s="247"/>
      <c r="C1164" s="248"/>
      <c r="D1164" s="226" t="s">
        <v>154</v>
      </c>
      <c r="E1164" s="249" t="s">
        <v>19</v>
      </c>
      <c r="F1164" s="250" t="s">
        <v>1152</v>
      </c>
      <c r="G1164" s="248"/>
      <c r="H1164" s="249" t="s">
        <v>19</v>
      </c>
      <c r="I1164" s="251"/>
      <c r="J1164" s="248"/>
      <c r="K1164" s="248"/>
      <c r="L1164" s="252"/>
      <c r="M1164" s="253"/>
      <c r="N1164" s="254"/>
      <c r="O1164" s="254"/>
      <c r="P1164" s="254"/>
      <c r="Q1164" s="254"/>
      <c r="R1164" s="254"/>
      <c r="S1164" s="254"/>
      <c r="T1164" s="255"/>
      <c r="U1164" s="15"/>
      <c r="V1164" s="15"/>
      <c r="W1164" s="15"/>
      <c r="X1164" s="15"/>
      <c r="Y1164" s="15"/>
      <c r="Z1164" s="15"/>
      <c r="AA1164" s="15"/>
      <c r="AB1164" s="15"/>
      <c r="AC1164" s="15"/>
      <c r="AD1164" s="15"/>
      <c r="AE1164" s="15"/>
      <c r="AT1164" s="256" t="s">
        <v>154</v>
      </c>
      <c r="AU1164" s="256" t="s">
        <v>84</v>
      </c>
      <c r="AV1164" s="15" t="s">
        <v>82</v>
      </c>
      <c r="AW1164" s="15" t="s">
        <v>33</v>
      </c>
      <c r="AX1164" s="15" t="s">
        <v>74</v>
      </c>
      <c r="AY1164" s="256" t="s">
        <v>143</v>
      </c>
    </row>
    <row r="1165" s="13" customFormat="1">
      <c r="A1165" s="13"/>
      <c r="B1165" s="224"/>
      <c r="C1165" s="225"/>
      <c r="D1165" s="226" t="s">
        <v>154</v>
      </c>
      <c r="E1165" s="227" t="s">
        <v>19</v>
      </c>
      <c r="F1165" s="228" t="s">
        <v>1743</v>
      </c>
      <c r="G1165" s="225"/>
      <c r="H1165" s="229">
        <v>0.90000000000000002</v>
      </c>
      <c r="I1165" s="230"/>
      <c r="J1165" s="225"/>
      <c r="K1165" s="225"/>
      <c r="L1165" s="231"/>
      <c r="M1165" s="232"/>
      <c r="N1165" s="233"/>
      <c r="O1165" s="233"/>
      <c r="P1165" s="233"/>
      <c r="Q1165" s="233"/>
      <c r="R1165" s="233"/>
      <c r="S1165" s="233"/>
      <c r="T1165" s="234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T1165" s="235" t="s">
        <v>154</v>
      </c>
      <c r="AU1165" s="235" t="s">
        <v>84</v>
      </c>
      <c r="AV1165" s="13" t="s">
        <v>84</v>
      </c>
      <c r="AW1165" s="13" t="s">
        <v>33</v>
      </c>
      <c r="AX1165" s="13" t="s">
        <v>74</v>
      </c>
      <c r="AY1165" s="235" t="s">
        <v>143</v>
      </c>
    </row>
    <row r="1166" s="13" customFormat="1">
      <c r="A1166" s="13"/>
      <c r="B1166" s="224"/>
      <c r="C1166" s="225"/>
      <c r="D1166" s="226" t="s">
        <v>154</v>
      </c>
      <c r="E1166" s="227" t="s">
        <v>19</v>
      </c>
      <c r="F1166" s="228" t="s">
        <v>1742</v>
      </c>
      <c r="G1166" s="225"/>
      <c r="H1166" s="229">
        <v>-0.105</v>
      </c>
      <c r="I1166" s="230"/>
      <c r="J1166" s="225"/>
      <c r="K1166" s="225"/>
      <c r="L1166" s="231"/>
      <c r="M1166" s="232"/>
      <c r="N1166" s="233"/>
      <c r="O1166" s="233"/>
      <c r="P1166" s="233"/>
      <c r="Q1166" s="233"/>
      <c r="R1166" s="233"/>
      <c r="S1166" s="233"/>
      <c r="T1166" s="234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35" t="s">
        <v>154</v>
      </c>
      <c r="AU1166" s="235" t="s">
        <v>84</v>
      </c>
      <c r="AV1166" s="13" t="s">
        <v>84</v>
      </c>
      <c r="AW1166" s="13" t="s">
        <v>33</v>
      </c>
      <c r="AX1166" s="13" t="s">
        <v>74</v>
      </c>
      <c r="AY1166" s="235" t="s">
        <v>143</v>
      </c>
    </row>
    <row r="1167" s="15" customFormat="1">
      <c r="A1167" s="15"/>
      <c r="B1167" s="247"/>
      <c r="C1167" s="248"/>
      <c r="D1167" s="226" t="s">
        <v>154</v>
      </c>
      <c r="E1167" s="249" t="s">
        <v>19</v>
      </c>
      <c r="F1167" s="250" t="s">
        <v>1154</v>
      </c>
      <c r="G1167" s="248"/>
      <c r="H1167" s="249" t="s">
        <v>19</v>
      </c>
      <c r="I1167" s="251"/>
      <c r="J1167" s="248"/>
      <c r="K1167" s="248"/>
      <c r="L1167" s="252"/>
      <c r="M1167" s="253"/>
      <c r="N1167" s="254"/>
      <c r="O1167" s="254"/>
      <c r="P1167" s="254"/>
      <c r="Q1167" s="254"/>
      <c r="R1167" s="254"/>
      <c r="S1167" s="254"/>
      <c r="T1167" s="255"/>
      <c r="U1167" s="15"/>
      <c r="V1167" s="15"/>
      <c r="W1167" s="15"/>
      <c r="X1167" s="15"/>
      <c r="Y1167" s="15"/>
      <c r="Z1167" s="15"/>
      <c r="AA1167" s="15"/>
      <c r="AB1167" s="15"/>
      <c r="AC1167" s="15"/>
      <c r="AD1167" s="15"/>
      <c r="AE1167" s="15"/>
      <c r="AT1167" s="256" t="s">
        <v>154</v>
      </c>
      <c r="AU1167" s="256" t="s">
        <v>84</v>
      </c>
      <c r="AV1167" s="15" t="s">
        <v>82</v>
      </c>
      <c r="AW1167" s="15" t="s">
        <v>33</v>
      </c>
      <c r="AX1167" s="15" t="s">
        <v>74</v>
      </c>
      <c r="AY1167" s="256" t="s">
        <v>143</v>
      </c>
    </row>
    <row r="1168" s="13" customFormat="1">
      <c r="A1168" s="13"/>
      <c r="B1168" s="224"/>
      <c r="C1168" s="225"/>
      <c r="D1168" s="226" t="s">
        <v>154</v>
      </c>
      <c r="E1168" s="227" t="s">
        <v>19</v>
      </c>
      <c r="F1168" s="228" t="s">
        <v>1744</v>
      </c>
      <c r="G1168" s="225"/>
      <c r="H1168" s="229">
        <v>1.343</v>
      </c>
      <c r="I1168" s="230"/>
      <c r="J1168" s="225"/>
      <c r="K1168" s="225"/>
      <c r="L1168" s="231"/>
      <c r="M1168" s="232"/>
      <c r="N1168" s="233"/>
      <c r="O1168" s="233"/>
      <c r="P1168" s="233"/>
      <c r="Q1168" s="233"/>
      <c r="R1168" s="233"/>
      <c r="S1168" s="233"/>
      <c r="T1168" s="234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35" t="s">
        <v>154</v>
      </c>
      <c r="AU1168" s="235" t="s">
        <v>84</v>
      </c>
      <c r="AV1168" s="13" t="s">
        <v>84</v>
      </c>
      <c r="AW1168" s="13" t="s">
        <v>33</v>
      </c>
      <c r="AX1168" s="13" t="s">
        <v>74</v>
      </c>
      <c r="AY1168" s="235" t="s">
        <v>143</v>
      </c>
    </row>
    <row r="1169" s="13" customFormat="1">
      <c r="A1169" s="13"/>
      <c r="B1169" s="224"/>
      <c r="C1169" s="225"/>
      <c r="D1169" s="226" t="s">
        <v>154</v>
      </c>
      <c r="E1169" s="227" t="s">
        <v>19</v>
      </c>
      <c r="F1169" s="228" t="s">
        <v>1740</v>
      </c>
      <c r="G1169" s="225"/>
      <c r="H1169" s="229">
        <v>-0.20999999999999999</v>
      </c>
      <c r="I1169" s="230"/>
      <c r="J1169" s="225"/>
      <c r="K1169" s="225"/>
      <c r="L1169" s="231"/>
      <c r="M1169" s="232"/>
      <c r="N1169" s="233"/>
      <c r="O1169" s="233"/>
      <c r="P1169" s="233"/>
      <c r="Q1169" s="233"/>
      <c r="R1169" s="233"/>
      <c r="S1169" s="233"/>
      <c r="T1169" s="234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T1169" s="235" t="s">
        <v>154</v>
      </c>
      <c r="AU1169" s="235" t="s">
        <v>84</v>
      </c>
      <c r="AV1169" s="13" t="s">
        <v>84</v>
      </c>
      <c r="AW1169" s="13" t="s">
        <v>33</v>
      </c>
      <c r="AX1169" s="13" t="s">
        <v>74</v>
      </c>
      <c r="AY1169" s="235" t="s">
        <v>143</v>
      </c>
    </row>
    <row r="1170" s="15" customFormat="1">
      <c r="A1170" s="15"/>
      <c r="B1170" s="247"/>
      <c r="C1170" s="248"/>
      <c r="D1170" s="226" t="s">
        <v>154</v>
      </c>
      <c r="E1170" s="249" t="s">
        <v>19</v>
      </c>
      <c r="F1170" s="250" t="s">
        <v>1156</v>
      </c>
      <c r="G1170" s="248"/>
      <c r="H1170" s="249" t="s">
        <v>19</v>
      </c>
      <c r="I1170" s="251"/>
      <c r="J1170" s="248"/>
      <c r="K1170" s="248"/>
      <c r="L1170" s="252"/>
      <c r="M1170" s="253"/>
      <c r="N1170" s="254"/>
      <c r="O1170" s="254"/>
      <c r="P1170" s="254"/>
      <c r="Q1170" s="254"/>
      <c r="R1170" s="254"/>
      <c r="S1170" s="254"/>
      <c r="T1170" s="255"/>
      <c r="U1170" s="15"/>
      <c r="V1170" s="15"/>
      <c r="W1170" s="15"/>
      <c r="X1170" s="15"/>
      <c r="Y1170" s="15"/>
      <c r="Z1170" s="15"/>
      <c r="AA1170" s="15"/>
      <c r="AB1170" s="15"/>
      <c r="AC1170" s="15"/>
      <c r="AD1170" s="15"/>
      <c r="AE1170" s="15"/>
      <c r="AT1170" s="256" t="s">
        <v>154</v>
      </c>
      <c r="AU1170" s="256" t="s">
        <v>84</v>
      </c>
      <c r="AV1170" s="15" t="s">
        <v>82</v>
      </c>
      <c r="AW1170" s="15" t="s">
        <v>33</v>
      </c>
      <c r="AX1170" s="15" t="s">
        <v>74</v>
      </c>
      <c r="AY1170" s="256" t="s">
        <v>143</v>
      </c>
    </row>
    <row r="1171" s="13" customFormat="1">
      <c r="A1171" s="13"/>
      <c r="B1171" s="224"/>
      <c r="C1171" s="225"/>
      <c r="D1171" s="226" t="s">
        <v>154</v>
      </c>
      <c r="E1171" s="227" t="s">
        <v>19</v>
      </c>
      <c r="F1171" s="228" t="s">
        <v>1745</v>
      </c>
      <c r="G1171" s="225"/>
      <c r="H1171" s="229">
        <v>1.9730000000000001</v>
      </c>
      <c r="I1171" s="230"/>
      <c r="J1171" s="225"/>
      <c r="K1171" s="225"/>
      <c r="L1171" s="231"/>
      <c r="M1171" s="232"/>
      <c r="N1171" s="233"/>
      <c r="O1171" s="233"/>
      <c r="P1171" s="233"/>
      <c r="Q1171" s="233"/>
      <c r="R1171" s="233"/>
      <c r="S1171" s="233"/>
      <c r="T1171" s="234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35" t="s">
        <v>154</v>
      </c>
      <c r="AU1171" s="235" t="s">
        <v>84</v>
      </c>
      <c r="AV1171" s="13" t="s">
        <v>84</v>
      </c>
      <c r="AW1171" s="13" t="s">
        <v>33</v>
      </c>
      <c r="AX1171" s="13" t="s">
        <v>74</v>
      </c>
      <c r="AY1171" s="235" t="s">
        <v>143</v>
      </c>
    </row>
    <row r="1172" s="13" customFormat="1">
      <c r="A1172" s="13"/>
      <c r="B1172" s="224"/>
      <c r="C1172" s="225"/>
      <c r="D1172" s="226" t="s">
        <v>154</v>
      </c>
      <c r="E1172" s="227" t="s">
        <v>19</v>
      </c>
      <c r="F1172" s="228" t="s">
        <v>1742</v>
      </c>
      <c r="G1172" s="225"/>
      <c r="H1172" s="229">
        <v>-0.105</v>
      </c>
      <c r="I1172" s="230"/>
      <c r="J1172" s="225"/>
      <c r="K1172" s="225"/>
      <c r="L1172" s="231"/>
      <c r="M1172" s="232"/>
      <c r="N1172" s="233"/>
      <c r="O1172" s="233"/>
      <c r="P1172" s="233"/>
      <c r="Q1172" s="233"/>
      <c r="R1172" s="233"/>
      <c r="S1172" s="233"/>
      <c r="T1172" s="234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35" t="s">
        <v>154</v>
      </c>
      <c r="AU1172" s="235" t="s">
        <v>84</v>
      </c>
      <c r="AV1172" s="13" t="s">
        <v>84</v>
      </c>
      <c r="AW1172" s="13" t="s">
        <v>33</v>
      </c>
      <c r="AX1172" s="13" t="s">
        <v>74</v>
      </c>
      <c r="AY1172" s="235" t="s">
        <v>143</v>
      </c>
    </row>
    <row r="1173" s="15" customFormat="1">
      <c r="A1173" s="15"/>
      <c r="B1173" s="247"/>
      <c r="C1173" s="248"/>
      <c r="D1173" s="226" t="s">
        <v>154</v>
      </c>
      <c r="E1173" s="249" t="s">
        <v>19</v>
      </c>
      <c r="F1173" s="250" t="s">
        <v>695</v>
      </c>
      <c r="G1173" s="248"/>
      <c r="H1173" s="249" t="s">
        <v>19</v>
      </c>
      <c r="I1173" s="251"/>
      <c r="J1173" s="248"/>
      <c r="K1173" s="248"/>
      <c r="L1173" s="252"/>
      <c r="M1173" s="253"/>
      <c r="N1173" s="254"/>
      <c r="O1173" s="254"/>
      <c r="P1173" s="254"/>
      <c r="Q1173" s="254"/>
      <c r="R1173" s="254"/>
      <c r="S1173" s="254"/>
      <c r="T1173" s="255"/>
      <c r="U1173" s="15"/>
      <c r="V1173" s="15"/>
      <c r="W1173" s="15"/>
      <c r="X1173" s="15"/>
      <c r="Y1173" s="15"/>
      <c r="Z1173" s="15"/>
      <c r="AA1173" s="15"/>
      <c r="AB1173" s="15"/>
      <c r="AC1173" s="15"/>
      <c r="AD1173" s="15"/>
      <c r="AE1173" s="15"/>
      <c r="AT1173" s="256" t="s">
        <v>154</v>
      </c>
      <c r="AU1173" s="256" t="s">
        <v>84</v>
      </c>
      <c r="AV1173" s="15" t="s">
        <v>82</v>
      </c>
      <c r="AW1173" s="15" t="s">
        <v>33</v>
      </c>
      <c r="AX1173" s="15" t="s">
        <v>74</v>
      </c>
      <c r="AY1173" s="256" t="s">
        <v>143</v>
      </c>
    </row>
    <row r="1174" s="13" customFormat="1">
      <c r="A1174" s="13"/>
      <c r="B1174" s="224"/>
      <c r="C1174" s="225"/>
      <c r="D1174" s="226" t="s">
        <v>154</v>
      </c>
      <c r="E1174" s="227" t="s">
        <v>19</v>
      </c>
      <c r="F1174" s="228" t="s">
        <v>1746</v>
      </c>
      <c r="G1174" s="225"/>
      <c r="H1174" s="229">
        <v>1.6439999999999999</v>
      </c>
      <c r="I1174" s="230"/>
      <c r="J1174" s="225"/>
      <c r="K1174" s="225"/>
      <c r="L1174" s="231"/>
      <c r="M1174" s="232"/>
      <c r="N1174" s="233"/>
      <c r="O1174" s="233"/>
      <c r="P1174" s="233"/>
      <c r="Q1174" s="233"/>
      <c r="R1174" s="233"/>
      <c r="S1174" s="233"/>
      <c r="T1174" s="234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35" t="s">
        <v>154</v>
      </c>
      <c r="AU1174" s="235" t="s">
        <v>84</v>
      </c>
      <c r="AV1174" s="13" t="s">
        <v>84</v>
      </c>
      <c r="AW1174" s="13" t="s">
        <v>33</v>
      </c>
      <c r="AX1174" s="13" t="s">
        <v>74</v>
      </c>
      <c r="AY1174" s="235" t="s">
        <v>143</v>
      </c>
    </row>
    <row r="1175" s="13" customFormat="1">
      <c r="A1175" s="13"/>
      <c r="B1175" s="224"/>
      <c r="C1175" s="225"/>
      <c r="D1175" s="226" t="s">
        <v>154</v>
      </c>
      <c r="E1175" s="227" t="s">
        <v>19</v>
      </c>
      <c r="F1175" s="228" t="s">
        <v>1740</v>
      </c>
      <c r="G1175" s="225"/>
      <c r="H1175" s="229">
        <v>-0.20999999999999999</v>
      </c>
      <c r="I1175" s="230"/>
      <c r="J1175" s="225"/>
      <c r="K1175" s="225"/>
      <c r="L1175" s="231"/>
      <c r="M1175" s="232"/>
      <c r="N1175" s="233"/>
      <c r="O1175" s="233"/>
      <c r="P1175" s="233"/>
      <c r="Q1175" s="233"/>
      <c r="R1175" s="233"/>
      <c r="S1175" s="233"/>
      <c r="T1175" s="234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35" t="s">
        <v>154</v>
      </c>
      <c r="AU1175" s="235" t="s">
        <v>84</v>
      </c>
      <c r="AV1175" s="13" t="s">
        <v>84</v>
      </c>
      <c r="AW1175" s="13" t="s">
        <v>33</v>
      </c>
      <c r="AX1175" s="13" t="s">
        <v>74</v>
      </c>
      <c r="AY1175" s="235" t="s">
        <v>143</v>
      </c>
    </row>
    <row r="1176" s="13" customFormat="1">
      <c r="A1176" s="13"/>
      <c r="B1176" s="224"/>
      <c r="C1176" s="225"/>
      <c r="D1176" s="226" t="s">
        <v>154</v>
      </c>
      <c r="E1176" s="227" t="s">
        <v>19</v>
      </c>
      <c r="F1176" s="228" t="s">
        <v>1747</v>
      </c>
      <c r="G1176" s="225"/>
      <c r="H1176" s="229">
        <v>1.6140000000000001</v>
      </c>
      <c r="I1176" s="230"/>
      <c r="J1176" s="225"/>
      <c r="K1176" s="225"/>
      <c r="L1176" s="231"/>
      <c r="M1176" s="232"/>
      <c r="N1176" s="233"/>
      <c r="O1176" s="233"/>
      <c r="P1176" s="233"/>
      <c r="Q1176" s="233"/>
      <c r="R1176" s="233"/>
      <c r="S1176" s="233"/>
      <c r="T1176" s="234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35" t="s">
        <v>154</v>
      </c>
      <c r="AU1176" s="235" t="s">
        <v>84</v>
      </c>
      <c r="AV1176" s="13" t="s">
        <v>84</v>
      </c>
      <c r="AW1176" s="13" t="s">
        <v>33</v>
      </c>
      <c r="AX1176" s="13" t="s">
        <v>74</v>
      </c>
      <c r="AY1176" s="235" t="s">
        <v>143</v>
      </c>
    </row>
    <row r="1177" s="13" customFormat="1">
      <c r="A1177" s="13"/>
      <c r="B1177" s="224"/>
      <c r="C1177" s="225"/>
      <c r="D1177" s="226" t="s">
        <v>154</v>
      </c>
      <c r="E1177" s="227" t="s">
        <v>19</v>
      </c>
      <c r="F1177" s="228" t="s">
        <v>1740</v>
      </c>
      <c r="G1177" s="225"/>
      <c r="H1177" s="229">
        <v>-0.20999999999999999</v>
      </c>
      <c r="I1177" s="230"/>
      <c r="J1177" s="225"/>
      <c r="K1177" s="225"/>
      <c r="L1177" s="231"/>
      <c r="M1177" s="232"/>
      <c r="N1177" s="233"/>
      <c r="O1177" s="233"/>
      <c r="P1177" s="233"/>
      <c r="Q1177" s="233"/>
      <c r="R1177" s="233"/>
      <c r="S1177" s="233"/>
      <c r="T1177" s="234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35" t="s">
        <v>154</v>
      </c>
      <c r="AU1177" s="235" t="s">
        <v>84</v>
      </c>
      <c r="AV1177" s="13" t="s">
        <v>84</v>
      </c>
      <c r="AW1177" s="13" t="s">
        <v>33</v>
      </c>
      <c r="AX1177" s="13" t="s">
        <v>74</v>
      </c>
      <c r="AY1177" s="235" t="s">
        <v>143</v>
      </c>
    </row>
    <row r="1178" s="16" customFormat="1">
      <c r="A1178" s="16"/>
      <c r="B1178" s="267"/>
      <c r="C1178" s="268"/>
      <c r="D1178" s="226" t="s">
        <v>154</v>
      </c>
      <c r="E1178" s="269" t="s">
        <v>19</v>
      </c>
      <c r="F1178" s="270" t="s">
        <v>419</v>
      </c>
      <c r="G1178" s="268"/>
      <c r="H1178" s="271">
        <v>9.6869999999999994</v>
      </c>
      <c r="I1178" s="272"/>
      <c r="J1178" s="268"/>
      <c r="K1178" s="268"/>
      <c r="L1178" s="273"/>
      <c r="M1178" s="274"/>
      <c r="N1178" s="275"/>
      <c r="O1178" s="275"/>
      <c r="P1178" s="275"/>
      <c r="Q1178" s="275"/>
      <c r="R1178" s="275"/>
      <c r="S1178" s="275"/>
      <c r="T1178" s="276"/>
      <c r="U1178" s="16"/>
      <c r="V1178" s="16"/>
      <c r="W1178" s="16"/>
      <c r="X1178" s="16"/>
      <c r="Y1178" s="16"/>
      <c r="Z1178" s="16"/>
      <c r="AA1178" s="16"/>
      <c r="AB1178" s="16"/>
      <c r="AC1178" s="16"/>
      <c r="AD1178" s="16"/>
      <c r="AE1178" s="16"/>
      <c r="AT1178" s="277" t="s">
        <v>154</v>
      </c>
      <c r="AU1178" s="277" t="s">
        <v>84</v>
      </c>
      <c r="AV1178" s="16" t="s">
        <v>164</v>
      </c>
      <c r="AW1178" s="16" t="s">
        <v>33</v>
      </c>
      <c r="AX1178" s="16" t="s">
        <v>74</v>
      </c>
      <c r="AY1178" s="277" t="s">
        <v>143</v>
      </c>
    </row>
    <row r="1179" s="15" customFormat="1">
      <c r="A1179" s="15"/>
      <c r="B1179" s="247"/>
      <c r="C1179" s="248"/>
      <c r="D1179" s="226" t="s">
        <v>154</v>
      </c>
      <c r="E1179" s="249" t="s">
        <v>19</v>
      </c>
      <c r="F1179" s="250" t="s">
        <v>553</v>
      </c>
      <c r="G1179" s="248"/>
      <c r="H1179" s="249" t="s">
        <v>19</v>
      </c>
      <c r="I1179" s="251"/>
      <c r="J1179" s="248"/>
      <c r="K1179" s="248"/>
      <c r="L1179" s="252"/>
      <c r="M1179" s="253"/>
      <c r="N1179" s="254"/>
      <c r="O1179" s="254"/>
      <c r="P1179" s="254"/>
      <c r="Q1179" s="254"/>
      <c r="R1179" s="254"/>
      <c r="S1179" s="254"/>
      <c r="T1179" s="255"/>
      <c r="U1179" s="15"/>
      <c r="V1179" s="15"/>
      <c r="W1179" s="15"/>
      <c r="X1179" s="15"/>
      <c r="Y1179" s="15"/>
      <c r="Z1179" s="15"/>
      <c r="AA1179" s="15"/>
      <c r="AB1179" s="15"/>
      <c r="AC1179" s="15"/>
      <c r="AD1179" s="15"/>
      <c r="AE1179" s="15"/>
      <c r="AT1179" s="256" t="s">
        <v>154</v>
      </c>
      <c r="AU1179" s="256" t="s">
        <v>84</v>
      </c>
      <c r="AV1179" s="15" t="s">
        <v>82</v>
      </c>
      <c r="AW1179" s="15" t="s">
        <v>33</v>
      </c>
      <c r="AX1179" s="15" t="s">
        <v>74</v>
      </c>
      <c r="AY1179" s="256" t="s">
        <v>143</v>
      </c>
    </row>
    <row r="1180" s="13" customFormat="1">
      <c r="A1180" s="13"/>
      <c r="B1180" s="224"/>
      <c r="C1180" s="225"/>
      <c r="D1180" s="226" t="s">
        <v>154</v>
      </c>
      <c r="E1180" s="227" t="s">
        <v>19</v>
      </c>
      <c r="F1180" s="228" t="s">
        <v>1748</v>
      </c>
      <c r="G1180" s="225"/>
      <c r="H1180" s="229">
        <v>3.7999999999999998</v>
      </c>
      <c r="I1180" s="230"/>
      <c r="J1180" s="225"/>
      <c r="K1180" s="225"/>
      <c r="L1180" s="231"/>
      <c r="M1180" s="232"/>
      <c r="N1180" s="233"/>
      <c r="O1180" s="233"/>
      <c r="P1180" s="233"/>
      <c r="Q1180" s="233"/>
      <c r="R1180" s="233"/>
      <c r="S1180" s="233"/>
      <c r="T1180" s="234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35" t="s">
        <v>154</v>
      </c>
      <c r="AU1180" s="235" t="s">
        <v>84</v>
      </c>
      <c r="AV1180" s="13" t="s">
        <v>84</v>
      </c>
      <c r="AW1180" s="13" t="s">
        <v>33</v>
      </c>
      <c r="AX1180" s="13" t="s">
        <v>74</v>
      </c>
      <c r="AY1180" s="235" t="s">
        <v>143</v>
      </c>
    </row>
    <row r="1181" s="14" customFormat="1">
      <c r="A1181" s="14"/>
      <c r="B1181" s="236"/>
      <c r="C1181" s="237"/>
      <c r="D1181" s="226" t="s">
        <v>154</v>
      </c>
      <c r="E1181" s="238" t="s">
        <v>19</v>
      </c>
      <c r="F1181" s="239" t="s">
        <v>156</v>
      </c>
      <c r="G1181" s="237"/>
      <c r="H1181" s="240">
        <v>78.627000000000024</v>
      </c>
      <c r="I1181" s="241"/>
      <c r="J1181" s="237"/>
      <c r="K1181" s="237"/>
      <c r="L1181" s="242"/>
      <c r="M1181" s="243"/>
      <c r="N1181" s="244"/>
      <c r="O1181" s="244"/>
      <c r="P1181" s="244"/>
      <c r="Q1181" s="244"/>
      <c r="R1181" s="244"/>
      <c r="S1181" s="244"/>
      <c r="T1181" s="245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46" t="s">
        <v>154</v>
      </c>
      <c r="AU1181" s="246" t="s">
        <v>84</v>
      </c>
      <c r="AV1181" s="14" t="s">
        <v>150</v>
      </c>
      <c r="AW1181" s="14" t="s">
        <v>33</v>
      </c>
      <c r="AX1181" s="14" t="s">
        <v>82</v>
      </c>
      <c r="AY1181" s="246" t="s">
        <v>143</v>
      </c>
    </row>
    <row r="1182" s="2" customFormat="1" ht="16.5" customHeight="1">
      <c r="A1182" s="40"/>
      <c r="B1182" s="41"/>
      <c r="C1182" s="206" t="s">
        <v>1749</v>
      </c>
      <c r="D1182" s="206" t="s">
        <v>145</v>
      </c>
      <c r="E1182" s="207" t="s">
        <v>1750</v>
      </c>
      <c r="F1182" s="208" t="s">
        <v>1751</v>
      </c>
      <c r="G1182" s="209" t="s">
        <v>280</v>
      </c>
      <c r="H1182" s="210">
        <v>68.370000000000005</v>
      </c>
      <c r="I1182" s="211"/>
      <c r="J1182" s="212">
        <f>ROUND(I1182*H1182,2)</f>
        <v>0</v>
      </c>
      <c r="K1182" s="208" t="s">
        <v>167</v>
      </c>
      <c r="L1182" s="46"/>
      <c r="M1182" s="213" t="s">
        <v>19</v>
      </c>
      <c r="N1182" s="214" t="s">
        <v>45</v>
      </c>
      <c r="O1182" s="86"/>
      <c r="P1182" s="215">
        <f>O1182*H1182</f>
        <v>0</v>
      </c>
      <c r="Q1182" s="215">
        <v>0.00032000000000000003</v>
      </c>
      <c r="R1182" s="215">
        <f>Q1182*H1182</f>
        <v>0.021878400000000003</v>
      </c>
      <c r="S1182" s="215">
        <v>0</v>
      </c>
      <c r="T1182" s="216">
        <f>S1182*H1182</f>
        <v>0</v>
      </c>
      <c r="U1182" s="40"/>
      <c r="V1182" s="40"/>
      <c r="W1182" s="40"/>
      <c r="X1182" s="40"/>
      <c r="Y1182" s="40"/>
      <c r="Z1182" s="40"/>
      <c r="AA1182" s="40"/>
      <c r="AB1182" s="40"/>
      <c r="AC1182" s="40"/>
      <c r="AD1182" s="40"/>
      <c r="AE1182" s="40"/>
      <c r="AR1182" s="217" t="s">
        <v>237</v>
      </c>
      <c r="AT1182" s="217" t="s">
        <v>145</v>
      </c>
      <c r="AU1182" s="217" t="s">
        <v>84</v>
      </c>
      <c r="AY1182" s="19" t="s">
        <v>143</v>
      </c>
      <c r="BE1182" s="218">
        <f>IF(N1182="základní",J1182,0)</f>
        <v>0</v>
      </c>
      <c r="BF1182" s="218">
        <f>IF(N1182="snížená",J1182,0)</f>
        <v>0</v>
      </c>
      <c r="BG1182" s="218">
        <f>IF(N1182="zákl. přenesená",J1182,0)</f>
        <v>0</v>
      </c>
      <c r="BH1182" s="218">
        <f>IF(N1182="sníž. přenesená",J1182,0)</f>
        <v>0</v>
      </c>
      <c r="BI1182" s="218">
        <f>IF(N1182="nulová",J1182,0)</f>
        <v>0</v>
      </c>
      <c r="BJ1182" s="19" t="s">
        <v>82</v>
      </c>
      <c r="BK1182" s="218">
        <f>ROUND(I1182*H1182,2)</f>
        <v>0</v>
      </c>
      <c r="BL1182" s="19" t="s">
        <v>237</v>
      </c>
      <c r="BM1182" s="217" t="s">
        <v>1752</v>
      </c>
    </row>
    <row r="1183" s="2" customFormat="1">
      <c r="A1183" s="40"/>
      <c r="B1183" s="41"/>
      <c r="C1183" s="42"/>
      <c r="D1183" s="219" t="s">
        <v>152</v>
      </c>
      <c r="E1183" s="42"/>
      <c r="F1183" s="220" t="s">
        <v>1753</v>
      </c>
      <c r="G1183" s="42"/>
      <c r="H1183" s="42"/>
      <c r="I1183" s="221"/>
      <c r="J1183" s="42"/>
      <c r="K1183" s="42"/>
      <c r="L1183" s="46"/>
      <c r="M1183" s="222"/>
      <c r="N1183" s="223"/>
      <c r="O1183" s="86"/>
      <c r="P1183" s="86"/>
      <c r="Q1183" s="86"/>
      <c r="R1183" s="86"/>
      <c r="S1183" s="86"/>
      <c r="T1183" s="87"/>
      <c r="U1183" s="40"/>
      <c r="V1183" s="40"/>
      <c r="W1183" s="40"/>
      <c r="X1183" s="40"/>
      <c r="Y1183" s="40"/>
      <c r="Z1183" s="40"/>
      <c r="AA1183" s="40"/>
      <c r="AB1183" s="40"/>
      <c r="AC1183" s="40"/>
      <c r="AD1183" s="40"/>
      <c r="AE1183" s="40"/>
      <c r="AT1183" s="19" t="s">
        <v>152</v>
      </c>
      <c r="AU1183" s="19" t="s">
        <v>84</v>
      </c>
    </row>
    <row r="1184" s="15" customFormat="1">
      <c r="A1184" s="15"/>
      <c r="B1184" s="247"/>
      <c r="C1184" s="248"/>
      <c r="D1184" s="226" t="s">
        <v>154</v>
      </c>
      <c r="E1184" s="249" t="s">
        <v>19</v>
      </c>
      <c r="F1184" s="250" t="s">
        <v>1148</v>
      </c>
      <c r="G1184" s="248"/>
      <c r="H1184" s="249" t="s">
        <v>19</v>
      </c>
      <c r="I1184" s="251"/>
      <c r="J1184" s="248"/>
      <c r="K1184" s="248"/>
      <c r="L1184" s="252"/>
      <c r="M1184" s="253"/>
      <c r="N1184" s="254"/>
      <c r="O1184" s="254"/>
      <c r="P1184" s="254"/>
      <c r="Q1184" s="254"/>
      <c r="R1184" s="254"/>
      <c r="S1184" s="254"/>
      <c r="T1184" s="255"/>
      <c r="U1184" s="15"/>
      <c r="V1184" s="15"/>
      <c r="W1184" s="15"/>
      <c r="X1184" s="15"/>
      <c r="Y1184" s="15"/>
      <c r="Z1184" s="15"/>
      <c r="AA1184" s="15"/>
      <c r="AB1184" s="15"/>
      <c r="AC1184" s="15"/>
      <c r="AD1184" s="15"/>
      <c r="AE1184" s="15"/>
      <c r="AT1184" s="256" t="s">
        <v>154</v>
      </c>
      <c r="AU1184" s="256" t="s">
        <v>84</v>
      </c>
      <c r="AV1184" s="15" t="s">
        <v>82</v>
      </c>
      <c r="AW1184" s="15" t="s">
        <v>33</v>
      </c>
      <c r="AX1184" s="15" t="s">
        <v>74</v>
      </c>
      <c r="AY1184" s="256" t="s">
        <v>143</v>
      </c>
    </row>
    <row r="1185" s="13" customFormat="1">
      <c r="A1185" s="13"/>
      <c r="B1185" s="224"/>
      <c r="C1185" s="225"/>
      <c r="D1185" s="226" t="s">
        <v>154</v>
      </c>
      <c r="E1185" s="227" t="s">
        <v>19</v>
      </c>
      <c r="F1185" s="228" t="s">
        <v>1754</v>
      </c>
      <c r="G1185" s="225"/>
      <c r="H1185" s="229">
        <v>6.9000000000000004</v>
      </c>
      <c r="I1185" s="230"/>
      <c r="J1185" s="225"/>
      <c r="K1185" s="225"/>
      <c r="L1185" s="231"/>
      <c r="M1185" s="232"/>
      <c r="N1185" s="233"/>
      <c r="O1185" s="233"/>
      <c r="P1185" s="233"/>
      <c r="Q1185" s="233"/>
      <c r="R1185" s="233"/>
      <c r="S1185" s="233"/>
      <c r="T1185" s="234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35" t="s">
        <v>154</v>
      </c>
      <c r="AU1185" s="235" t="s">
        <v>84</v>
      </c>
      <c r="AV1185" s="13" t="s">
        <v>84</v>
      </c>
      <c r="AW1185" s="13" t="s">
        <v>33</v>
      </c>
      <c r="AX1185" s="13" t="s">
        <v>74</v>
      </c>
      <c r="AY1185" s="235" t="s">
        <v>143</v>
      </c>
    </row>
    <row r="1186" s="13" customFormat="1">
      <c r="A1186" s="13"/>
      <c r="B1186" s="224"/>
      <c r="C1186" s="225"/>
      <c r="D1186" s="226" t="s">
        <v>154</v>
      </c>
      <c r="E1186" s="227" t="s">
        <v>19</v>
      </c>
      <c r="F1186" s="228" t="s">
        <v>1755</v>
      </c>
      <c r="G1186" s="225"/>
      <c r="H1186" s="229">
        <v>-1.3999999999999999</v>
      </c>
      <c r="I1186" s="230"/>
      <c r="J1186" s="225"/>
      <c r="K1186" s="225"/>
      <c r="L1186" s="231"/>
      <c r="M1186" s="232"/>
      <c r="N1186" s="233"/>
      <c r="O1186" s="233"/>
      <c r="P1186" s="233"/>
      <c r="Q1186" s="233"/>
      <c r="R1186" s="233"/>
      <c r="S1186" s="233"/>
      <c r="T1186" s="234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35" t="s">
        <v>154</v>
      </c>
      <c r="AU1186" s="235" t="s">
        <v>84</v>
      </c>
      <c r="AV1186" s="13" t="s">
        <v>84</v>
      </c>
      <c r="AW1186" s="13" t="s">
        <v>33</v>
      </c>
      <c r="AX1186" s="13" t="s">
        <v>74</v>
      </c>
      <c r="AY1186" s="235" t="s">
        <v>143</v>
      </c>
    </row>
    <row r="1187" s="15" customFormat="1">
      <c r="A1187" s="15"/>
      <c r="B1187" s="247"/>
      <c r="C1187" s="248"/>
      <c r="D1187" s="226" t="s">
        <v>154</v>
      </c>
      <c r="E1187" s="249" t="s">
        <v>19</v>
      </c>
      <c r="F1187" s="250" t="s">
        <v>1150</v>
      </c>
      <c r="G1187" s="248"/>
      <c r="H1187" s="249" t="s">
        <v>19</v>
      </c>
      <c r="I1187" s="251"/>
      <c r="J1187" s="248"/>
      <c r="K1187" s="248"/>
      <c r="L1187" s="252"/>
      <c r="M1187" s="253"/>
      <c r="N1187" s="254"/>
      <c r="O1187" s="254"/>
      <c r="P1187" s="254"/>
      <c r="Q1187" s="254"/>
      <c r="R1187" s="254"/>
      <c r="S1187" s="254"/>
      <c r="T1187" s="255"/>
      <c r="U1187" s="15"/>
      <c r="V1187" s="15"/>
      <c r="W1187" s="15"/>
      <c r="X1187" s="15"/>
      <c r="Y1187" s="15"/>
      <c r="Z1187" s="15"/>
      <c r="AA1187" s="15"/>
      <c r="AB1187" s="15"/>
      <c r="AC1187" s="15"/>
      <c r="AD1187" s="15"/>
      <c r="AE1187" s="15"/>
      <c r="AT1187" s="256" t="s">
        <v>154</v>
      </c>
      <c r="AU1187" s="256" t="s">
        <v>84</v>
      </c>
      <c r="AV1187" s="15" t="s">
        <v>82</v>
      </c>
      <c r="AW1187" s="15" t="s">
        <v>33</v>
      </c>
      <c r="AX1187" s="15" t="s">
        <v>74</v>
      </c>
      <c r="AY1187" s="256" t="s">
        <v>143</v>
      </c>
    </row>
    <row r="1188" s="13" customFormat="1">
      <c r="A1188" s="13"/>
      <c r="B1188" s="224"/>
      <c r="C1188" s="225"/>
      <c r="D1188" s="226" t="s">
        <v>154</v>
      </c>
      <c r="E1188" s="227" t="s">
        <v>19</v>
      </c>
      <c r="F1188" s="228" t="s">
        <v>1756</v>
      </c>
      <c r="G1188" s="225"/>
      <c r="H1188" s="229">
        <v>15.550000000000001</v>
      </c>
      <c r="I1188" s="230"/>
      <c r="J1188" s="225"/>
      <c r="K1188" s="225"/>
      <c r="L1188" s="231"/>
      <c r="M1188" s="232"/>
      <c r="N1188" s="233"/>
      <c r="O1188" s="233"/>
      <c r="P1188" s="233"/>
      <c r="Q1188" s="233"/>
      <c r="R1188" s="233"/>
      <c r="S1188" s="233"/>
      <c r="T1188" s="234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T1188" s="235" t="s">
        <v>154</v>
      </c>
      <c r="AU1188" s="235" t="s">
        <v>84</v>
      </c>
      <c r="AV1188" s="13" t="s">
        <v>84</v>
      </c>
      <c r="AW1188" s="13" t="s">
        <v>33</v>
      </c>
      <c r="AX1188" s="13" t="s">
        <v>74</v>
      </c>
      <c r="AY1188" s="235" t="s">
        <v>143</v>
      </c>
    </row>
    <row r="1189" s="13" customFormat="1">
      <c r="A1189" s="13"/>
      <c r="B1189" s="224"/>
      <c r="C1189" s="225"/>
      <c r="D1189" s="226" t="s">
        <v>154</v>
      </c>
      <c r="E1189" s="227" t="s">
        <v>19</v>
      </c>
      <c r="F1189" s="228" t="s">
        <v>1757</v>
      </c>
      <c r="G1189" s="225"/>
      <c r="H1189" s="229">
        <v>-0.69999999999999996</v>
      </c>
      <c r="I1189" s="230"/>
      <c r="J1189" s="225"/>
      <c r="K1189" s="225"/>
      <c r="L1189" s="231"/>
      <c r="M1189" s="232"/>
      <c r="N1189" s="233"/>
      <c r="O1189" s="233"/>
      <c r="P1189" s="233"/>
      <c r="Q1189" s="233"/>
      <c r="R1189" s="233"/>
      <c r="S1189" s="233"/>
      <c r="T1189" s="234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35" t="s">
        <v>154</v>
      </c>
      <c r="AU1189" s="235" t="s">
        <v>84</v>
      </c>
      <c r="AV1189" s="13" t="s">
        <v>84</v>
      </c>
      <c r="AW1189" s="13" t="s">
        <v>33</v>
      </c>
      <c r="AX1189" s="13" t="s">
        <v>74</v>
      </c>
      <c r="AY1189" s="235" t="s">
        <v>143</v>
      </c>
    </row>
    <row r="1190" s="15" customFormat="1">
      <c r="A1190" s="15"/>
      <c r="B1190" s="247"/>
      <c r="C1190" s="248"/>
      <c r="D1190" s="226" t="s">
        <v>154</v>
      </c>
      <c r="E1190" s="249" t="s">
        <v>19</v>
      </c>
      <c r="F1190" s="250" t="s">
        <v>1152</v>
      </c>
      <c r="G1190" s="248"/>
      <c r="H1190" s="249" t="s">
        <v>19</v>
      </c>
      <c r="I1190" s="251"/>
      <c r="J1190" s="248"/>
      <c r="K1190" s="248"/>
      <c r="L1190" s="252"/>
      <c r="M1190" s="253"/>
      <c r="N1190" s="254"/>
      <c r="O1190" s="254"/>
      <c r="P1190" s="254"/>
      <c r="Q1190" s="254"/>
      <c r="R1190" s="254"/>
      <c r="S1190" s="254"/>
      <c r="T1190" s="255"/>
      <c r="U1190" s="15"/>
      <c r="V1190" s="15"/>
      <c r="W1190" s="15"/>
      <c r="X1190" s="15"/>
      <c r="Y1190" s="15"/>
      <c r="Z1190" s="15"/>
      <c r="AA1190" s="15"/>
      <c r="AB1190" s="15"/>
      <c r="AC1190" s="15"/>
      <c r="AD1190" s="15"/>
      <c r="AE1190" s="15"/>
      <c r="AT1190" s="256" t="s">
        <v>154</v>
      </c>
      <c r="AU1190" s="256" t="s">
        <v>84</v>
      </c>
      <c r="AV1190" s="15" t="s">
        <v>82</v>
      </c>
      <c r="AW1190" s="15" t="s">
        <v>33</v>
      </c>
      <c r="AX1190" s="15" t="s">
        <v>74</v>
      </c>
      <c r="AY1190" s="256" t="s">
        <v>143</v>
      </c>
    </row>
    <row r="1191" s="13" customFormat="1">
      <c r="A1191" s="13"/>
      <c r="B1191" s="224"/>
      <c r="C1191" s="225"/>
      <c r="D1191" s="226" t="s">
        <v>154</v>
      </c>
      <c r="E1191" s="227" t="s">
        <v>19</v>
      </c>
      <c r="F1191" s="228" t="s">
        <v>1758</v>
      </c>
      <c r="G1191" s="225"/>
      <c r="H1191" s="229">
        <v>6</v>
      </c>
      <c r="I1191" s="230"/>
      <c r="J1191" s="225"/>
      <c r="K1191" s="225"/>
      <c r="L1191" s="231"/>
      <c r="M1191" s="232"/>
      <c r="N1191" s="233"/>
      <c r="O1191" s="233"/>
      <c r="P1191" s="233"/>
      <c r="Q1191" s="233"/>
      <c r="R1191" s="233"/>
      <c r="S1191" s="233"/>
      <c r="T1191" s="234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35" t="s">
        <v>154</v>
      </c>
      <c r="AU1191" s="235" t="s">
        <v>84</v>
      </c>
      <c r="AV1191" s="13" t="s">
        <v>84</v>
      </c>
      <c r="AW1191" s="13" t="s">
        <v>33</v>
      </c>
      <c r="AX1191" s="13" t="s">
        <v>74</v>
      </c>
      <c r="AY1191" s="235" t="s">
        <v>143</v>
      </c>
    </row>
    <row r="1192" s="13" customFormat="1">
      <c r="A1192" s="13"/>
      <c r="B1192" s="224"/>
      <c r="C1192" s="225"/>
      <c r="D1192" s="226" t="s">
        <v>154</v>
      </c>
      <c r="E1192" s="227" t="s">
        <v>19</v>
      </c>
      <c r="F1192" s="228" t="s">
        <v>1757</v>
      </c>
      <c r="G1192" s="225"/>
      <c r="H1192" s="229">
        <v>-0.69999999999999996</v>
      </c>
      <c r="I1192" s="230"/>
      <c r="J1192" s="225"/>
      <c r="K1192" s="225"/>
      <c r="L1192" s="231"/>
      <c r="M1192" s="232"/>
      <c r="N1192" s="233"/>
      <c r="O1192" s="233"/>
      <c r="P1192" s="233"/>
      <c r="Q1192" s="233"/>
      <c r="R1192" s="233"/>
      <c r="S1192" s="233"/>
      <c r="T1192" s="234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35" t="s">
        <v>154</v>
      </c>
      <c r="AU1192" s="235" t="s">
        <v>84</v>
      </c>
      <c r="AV1192" s="13" t="s">
        <v>84</v>
      </c>
      <c r="AW1192" s="13" t="s">
        <v>33</v>
      </c>
      <c r="AX1192" s="13" t="s">
        <v>74</v>
      </c>
      <c r="AY1192" s="235" t="s">
        <v>143</v>
      </c>
    </row>
    <row r="1193" s="15" customFormat="1">
      <c r="A1193" s="15"/>
      <c r="B1193" s="247"/>
      <c r="C1193" s="248"/>
      <c r="D1193" s="226" t="s">
        <v>154</v>
      </c>
      <c r="E1193" s="249" t="s">
        <v>19</v>
      </c>
      <c r="F1193" s="250" t="s">
        <v>1154</v>
      </c>
      <c r="G1193" s="248"/>
      <c r="H1193" s="249" t="s">
        <v>19</v>
      </c>
      <c r="I1193" s="251"/>
      <c r="J1193" s="248"/>
      <c r="K1193" s="248"/>
      <c r="L1193" s="252"/>
      <c r="M1193" s="253"/>
      <c r="N1193" s="254"/>
      <c r="O1193" s="254"/>
      <c r="P1193" s="254"/>
      <c r="Q1193" s="254"/>
      <c r="R1193" s="254"/>
      <c r="S1193" s="254"/>
      <c r="T1193" s="255"/>
      <c r="U1193" s="15"/>
      <c r="V1193" s="15"/>
      <c r="W1193" s="15"/>
      <c r="X1193" s="15"/>
      <c r="Y1193" s="15"/>
      <c r="Z1193" s="15"/>
      <c r="AA1193" s="15"/>
      <c r="AB1193" s="15"/>
      <c r="AC1193" s="15"/>
      <c r="AD1193" s="15"/>
      <c r="AE1193" s="15"/>
      <c r="AT1193" s="256" t="s">
        <v>154</v>
      </c>
      <c r="AU1193" s="256" t="s">
        <v>84</v>
      </c>
      <c r="AV1193" s="15" t="s">
        <v>82</v>
      </c>
      <c r="AW1193" s="15" t="s">
        <v>33</v>
      </c>
      <c r="AX1193" s="15" t="s">
        <v>74</v>
      </c>
      <c r="AY1193" s="256" t="s">
        <v>143</v>
      </c>
    </row>
    <row r="1194" s="13" customFormat="1">
      <c r="A1194" s="13"/>
      <c r="B1194" s="224"/>
      <c r="C1194" s="225"/>
      <c r="D1194" s="226" t="s">
        <v>154</v>
      </c>
      <c r="E1194" s="227" t="s">
        <v>19</v>
      </c>
      <c r="F1194" s="228" t="s">
        <v>1759</v>
      </c>
      <c r="G1194" s="225"/>
      <c r="H1194" s="229">
        <v>8.9499999999999993</v>
      </c>
      <c r="I1194" s="230"/>
      <c r="J1194" s="225"/>
      <c r="K1194" s="225"/>
      <c r="L1194" s="231"/>
      <c r="M1194" s="232"/>
      <c r="N1194" s="233"/>
      <c r="O1194" s="233"/>
      <c r="P1194" s="233"/>
      <c r="Q1194" s="233"/>
      <c r="R1194" s="233"/>
      <c r="S1194" s="233"/>
      <c r="T1194" s="234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35" t="s">
        <v>154</v>
      </c>
      <c r="AU1194" s="235" t="s">
        <v>84</v>
      </c>
      <c r="AV1194" s="13" t="s">
        <v>84</v>
      </c>
      <c r="AW1194" s="13" t="s">
        <v>33</v>
      </c>
      <c r="AX1194" s="13" t="s">
        <v>74</v>
      </c>
      <c r="AY1194" s="235" t="s">
        <v>143</v>
      </c>
    </row>
    <row r="1195" s="13" customFormat="1">
      <c r="A1195" s="13"/>
      <c r="B1195" s="224"/>
      <c r="C1195" s="225"/>
      <c r="D1195" s="226" t="s">
        <v>154</v>
      </c>
      <c r="E1195" s="227" t="s">
        <v>19</v>
      </c>
      <c r="F1195" s="228" t="s">
        <v>1755</v>
      </c>
      <c r="G1195" s="225"/>
      <c r="H1195" s="229">
        <v>-1.3999999999999999</v>
      </c>
      <c r="I1195" s="230"/>
      <c r="J1195" s="225"/>
      <c r="K1195" s="225"/>
      <c r="L1195" s="231"/>
      <c r="M1195" s="232"/>
      <c r="N1195" s="233"/>
      <c r="O1195" s="233"/>
      <c r="P1195" s="233"/>
      <c r="Q1195" s="233"/>
      <c r="R1195" s="233"/>
      <c r="S1195" s="233"/>
      <c r="T1195" s="234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35" t="s">
        <v>154</v>
      </c>
      <c r="AU1195" s="235" t="s">
        <v>84</v>
      </c>
      <c r="AV1195" s="13" t="s">
        <v>84</v>
      </c>
      <c r="AW1195" s="13" t="s">
        <v>33</v>
      </c>
      <c r="AX1195" s="13" t="s">
        <v>74</v>
      </c>
      <c r="AY1195" s="235" t="s">
        <v>143</v>
      </c>
    </row>
    <row r="1196" s="15" customFormat="1">
      <c r="A1196" s="15"/>
      <c r="B1196" s="247"/>
      <c r="C1196" s="248"/>
      <c r="D1196" s="226" t="s">
        <v>154</v>
      </c>
      <c r="E1196" s="249" t="s">
        <v>19</v>
      </c>
      <c r="F1196" s="250" t="s">
        <v>1156</v>
      </c>
      <c r="G1196" s="248"/>
      <c r="H1196" s="249" t="s">
        <v>19</v>
      </c>
      <c r="I1196" s="251"/>
      <c r="J1196" s="248"/>
      <c r="K1196" s="248"/>
      <c r="L1196" s="252"/>
      <c r="M1196" s="253"/>
      <c r="N1196" s="254"/>
      <c r="O1196" s="254"/>
      <c r="P1196" s="254"/>
      <c r="Q1196" s="254"/>
      <c r="R1196" s="254"/>
      <c r="S1196" s="254"/>
      <c r="T1196" s="255"/>
      <c r="U1196" s="15"/>
      <c r="V1196" s="15"/>
      <c r="W1196" s="15"/>
      <c r="X1196" s="15"/>
      <c r="Y1196" s="15"/>
      <c r="Z1196" s="15"/>
      <c r="AA1196" s="15"/>
      <c r="AB1196" s="15"/>
      <c r="AC1196" s="15"/>
      <c r="AD1196" s="15"/>
      <c r="AE1196" s="15"/>
      <c r="AT1196" s="256" t="s">
        <v>154</v>
      </c>
      <c r="AU1196" s="256" t="s">
        <v>84</v>
      </c>
      <c r="AV1196" s="15" t="s">
        <v>82</v>
      </c>
      <c r="AW1196" s="15" t="s">
        <v>33</v>
      </c>
      <c r="AX1196" s="15" t="s">
        <v>74</v>
      </c>
      <c r="AY1196" s="256" t="s">
        <v>143</v>
      </c>
    </row>
    <row r="1197" s="13" customFormat="1">
      <c r="A1197" s="13"/>
      <c r="B1197" s="224"/>
      <c r="C1197" s="225"/>
      <c r="D1197" s="226" t="s">
        <v>154</v>
      </c>
      <c r="E1197" s="227" t="s">
        <v>19</v>
      </c>
      <c r="F1197" s="228" t="s">
        <v>1760</v>
      </c>
      <c r="G1197" s="225"/>
      <c r="H1197" s="229">
        <v>13.15</v>
      </c>
      <c r="I1197" s="230"/>
      <c r="J1197" s="225"/>
      <c r="K1197" s="225"/>
      <c r="L1197" s="231"/>
      <c r="M1197" s="232"/>
      <c r="N1197" s="233"/>
      <c r="O1197" s="233"/>
      <c r="P1197" s="233"/>
      <c r="Q1197" s="233"/>
      <c r="R1197" s="233"/>
      <c r="S1197" s="233"/>
      <c r="T1197" s="234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35" t="s">
        <v>154</v>
      </c>
      <c r="AU1197" s="235" t="s">
        <v>84</v>
      </c>
      <c r="AV1197" s="13" t="s">
        <v>84</v>
      </c>
      <c r="AW1197" s="13" t="s">
        <v>33</v>
      </c>
      <c r="AX1197" s="13" t="s">
        <v>74</v>
      </c>
      <c r="AY1197" s="235" t="s">
        <v>143</v>
      </c>
    </row>
    <row r="1198" s="13" customFormat="1">
      <c r="A1198" s="13"/>
      <c r="B1198" s="224"/>
      <c r="C1198" s="225"/>
      <c r="D1198" s="226" t="s">
        <v>154</v>
      </c>
      <c r="E1198" s="227" t="s">
        <v>19</v>
      </c>
      <c r="F1198" s="228" t="s">
        <v>1757</v>
      </c>
      <c r="G1198" s="225"/>
      <c r="H1198" s="229">
        <v>-0.69999999999999996</v>
      </c>
      <c r="I1198" s="230"/>
      <c r="J1198" s="225"/>
      <c r="K1198" s="225"/>
      <c r="L1198" s="231"/>
      <c r="M1198" s="232"/>
      <c r="N1198" s="233"/>
      <c r="O1198" s="233"/>
      <c r="P1198" s="233"/>
      <c r="Q1198" s="233"/>
      <c r="R1198" s="233"/>
      <c r="S1198" s="233"/>
      <c r="T1198" s="234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35" t="s">
        <v>154</v>
      </c>
      <c r="AU1198" s="235" t="s">
        <v>84</v>
      </c>
      <c r="AV1198" s="13" t="s">
        <v>84</v>
      </c>
      <c r="AW1198" s="13" t="s">
        <v>33</v>
      </c>
      <c r="AX1198" s="13" t="s">
        <v>74</v>
      </c>
      <c r="AY1198" s="235" t="s">
        <v>143</v>
      </c>
    </row>
    <row r="1199" s="15" customFormat="1">
      <c r="A1199" s="15"/>
      <c r="B1199" s="247"/>
      <c r="C1199" s="248"/>
      <c r="D1199" s="226" t="s">
        <v>154</v>
      </c>
      <c r="E1199" s="249" t="s">
        <v>19</v>
      </c>
      <c r="F1199" s="250" t="s">
        <v>695</v>
      </c>
      <c r="G1199" s="248"/>
      <c r="H1199" s="249" t="s">
        <v>19</v>
      </c>
      <c r="I1199" s="251"/>
      <c r="J1199" s="248"/>
      <c r="K1199" s="248"/>
      <c r="L1199" s="252"/>
      <c r="M1199" s="253"/>
      <c r="N1199" s="254"/>
      <c r="O1199" s="254"/>
      <c r="P1199" s="254"/>
      <c r="Q1199" s="254"/>
      <c r="R1199" s="254"/>
      <c r="S1199" s="254"/>
      <c r="T1199" s="255"/>
      <c r="U1199" s="15"/>
      <c r="V1199" s="15"/>
      <c r="W1199" s="15"/>
      <c r="X1199" s="15"/>
      <c r="Y1199" s="15"/>
      <c r="Z1199" s="15"/>
      <c r="AA1199" s="15"/>
      <c r="AB1199" s="15"/>
      <c r="AC1199" s="15"/>
      <c r="AD1199" s="15"/>
      <c r="AE1199" s="15"/>
      <c r="AT1199" s="256" t="s">
        <v>154</v>
      </c>
      <c r="AU1199" s="256" t="s">
        <v>84</v>
      </c>
      <c r="AV1199" s="15" t="s">
        <v>82</v>
      </c>
      <c r="AW1199" s="15" t="s">
        <v>33</v>
      </c>
      <c r="AX1199" s="15" t="s">
        <v>74</v>
      </c>
      <c r="AY1199" s="256" t="s">
        <v>143</v>
      </c>
    </row>
    <row r="1200" s="13" customFormat="1">
      <c r="A1200" s="13"/>
      <c r="B1200" s="224"/>
      <c r="C1200" s="225"/>
      <c r="D1200" s="226" t="s">
        <v>154</v>
      </c>
      <c r="E1200" s="227" t="s">
        <v>19</v>
      </c>
      <c r="F1200" s="228" t="s">
        <v>1761</v>
      </c>
      <c r="G1200" s="225"/>
      <c r="H1200" s="229">
        <v>10.960000000000001</v>
      </c>
      <c r="I1200" s="230"/>
      <c r="J1200" s="225"/>
      <c r="K1200" s="225"/>
      <c r="L1200" s="231"/>
      <c r="M1200" s="232"/>
      <c r="N1200" s="233"/>
      <c r="O1200" s="233"/>
      <c r="P1200" s="233"/>
      <c r="Q1200" s="233"/>
      <c r="R1200" s="233"/>
      <c r="S1200" s="233"/>
      <c r="T1200" s="234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35" t="s">
        <v>154</v>
      </c>
      <c r="AU1200" s="235" t="s">
        <v>84</v>
      </c>
      <c r="AV1200" s="13" t="s">
        <v>84</v>
      </c>
      <c r="AW1200" s="13" t="s">
        <v>33</v>
      </c>
      <c r="AX1200" s="13" t="s">
        <v>74</v>
      </c>
      <c r="AY1200" s="235" t="s">
        <v>143</v>
      </c>
    </row>
    <row r="1201" s="13" customFormat="1">
      <c r="A1201" s="13"/>
      <c r="B1201" s="224"/>
      <c r="C1201" s="225"/>
      <c r="D1201" s="226" t="s">
        <v>154</v>
      </c>
      <c r="E1201" s="227" t="s">
        <v>19</v>
      </c>
      <c r="F1201" s="228" t="s">
        <v>1755</v>
      </c>
      <c r="G1201" s="225"/>
      <c r="H1201" s="229">
        <v>-1.3999999999999999</v>
      </c>
      <c r="I1201" s="230"/>
      <c r="J1201" s="225"/>
      <c r="K1201" s="225"/>
      <c r="L1201" s="231"/>
      <c r="M1201" s="232"/>
      <c r="N1201" s="233"/>
      <c r="O1201" s="233"/>
      <c r="P1201" s="233"/>
      <c r="Q1201" s="233"/>
      <c r="R1201" s="233"/>
      <c r="S1201" s="233"/>
      <c r="T1201" s="234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35" t="s">
        <v>154</v>
      </c>
      <c r="AU1201" s="235" t="s">
        <v>84</v>
      </c>
      <c r="AV1201" s="13" t="s">
        <v>84</v>
      </c>
      <c r="AW1201" s="13" t="s">
        <v>33</v>
      </c>
      <c r="AX1201" s="13" t="s">
        <v>74</v>
      </c>
      <c r="AY1201" s="235" t="s">
        <v>143</v>
      </c>
    </row>
    <row r="1202" s="13" customFormat="1">
      <c r="A1202" s="13"/>
      <c r="B1202" s="224"/>
      <c r="C1202" s="225"/>
      <c r="D1202" s="226" t="s">
        <v>154</v>
      </c>
      <c r="E1202" s="227" t="s">
        <v>19</v>
      </c>
      <c r="F1202" s="228" t="s">
        <v>1762</v>
      </c>
      <c r="G1202" s="225"/>
      <c r="H1202" s="229">
        <v>10.76</v>
      </c>
      <c r="I1202" s="230"/>
      <c r="J1202" s="225"/>
      <c r="K1202" s="225"/>
      <c r="L1202" s="231"/>
      <c r="M1202" s="232"/>
      <c r="N1202" s="233"/>
      <c r="O1202" s="233"/>
      <c r="P1202" s="233"/>
      <c r="Q1202" s="233"/>
      <c r="R1202" s="233"/>
      <c r="S1202" s="233"/>
      <c r="T1202" s="234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35" t="s">
        <v>154</v>
      </c>
      <c r="AU1202" s="235" t="s">
        <v>84</v>
      </c>
      <c r="AV1202" s="13" t="s">
        <v>84</v>
      </c>
      <c r="AW1202" s="13" t="s">
        <v>33</v>
      </c>
      <c r="AX1202" s="13" t="s">
        <v>74</v>
      </c>
      <c r="AY1202" s="235" t="s">
        <v>143</v>
      </c>
    </row>
    <row r="1203" s="13" customFormat="1">
      <c r="A1203" s="13"/>
      <c r="B1203" s="224"/>
      <c r="C1203" s="225"/>
      <c r="D1203" s="226" t="s">
        <v>154</v>
      </c>
      <c r="E1203" s="227" t="s">
        <v>19</v>
      </c>
      <c r="F1203" s="228" t="s">
        <v>1755</v>
      </c>
      <c r="G1203" s="225"/>
      <c r="H1203" s="229">
        <v>-1.3999999999999999</v>
      </c>
      <c r="I1203" s="230"/>
      <c r="J1203" s="225"/>
      <c r="K1203" s="225"/>
      <c r="L1203" s="231"/>
      <c r="M1203" s="232"/>
      <c r="N1203" s="233"/>
      <c r="O1203" s="233"/>
      <c r="P1203" s="233"/>
      <c r="Q1203" s="233"/>
      <c r="R1203" s="233"/>
      <c r="S1203" s="233"/>
      <c r="T1203" s="234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35" t="s">
        <v>154</v>
      </c>
      <c r="AU1203" s="235" t="s">
        <v>84</v>
      </c>
      <c r="AV1203" s="13" t="s">
        <v>84</v>
      </c>
      <c r="AW1203" s="13" t="s">
        <v>33</v>
      </c>
      <c r="AX1203" s="13" t="s">
        <v>74</v>
      </c>
      <c r="AY1203" s="235" t="s">
        <v>143</v>
      </c>
    </row>
    <row r="1204" s="16" customFormat="1">
      <c r="A1204" s="16"/>
      <c r="B1204" s="267"/>
      <c r="C1204" s="268"/>
      <c r="D1204" s="226" t="s">
        <v>154</v>
      </c>
      <c r="E1204" s="269" t="s">
        <v>19</v>
      </c>
      <c r="F1204" s="270" t="s">
        <v>419</v>
      </c>
      <c r="G1204" s="268"/>
      <c r="H1204" s="271">
        <v>64.569999999999993</v>
      </c>
      <c r="I1204" s="272"/>
      <c r="J1204" s="268"/>
      <c r="K1204" s="268"/>
      <c r="L1204" s="273"/>
      <c r="M1204" s="274"/>
      <c r="N1204" s="275"/>
      <c r="O1204" s="275"/>
      <c r="P1204" s="275"/>
      <c r="Q1204" s="275"/>
      <c r="R1204" s="275"/>
      <c r="S1204" s="275"/>
      <c r="T1204" s="276"/>
      <c r="U1204" s="16"/>
      <c r="V1204" s="16"/>
      <c r="W1204" s="16"/>
      <c r="X1204" s="16"/>
      <c r="Y1204" s="16"/>
      <c r="Z1204" s="16"/>
      <c r="AA1204" s="16"/>
      <c r="AB1204" s="16"/>
      <c r="AC1204" s="16"/>
      <c r="AD1204" s="16"/>
      <c r="AE1204" s="16"/>
      <c r="AT1204" s="277" t="s">
        <v>154</v>
      </c>
      <c r="AU1204" s="277" t="s">
        <v>84</v>
      </c>
      <c r="AV1204" s="16" t="s">
        <v>164</v>
      </c>
      <c r="AW1204" s="16" t="s">
        <v>33</v>
      </c>
      <c r="AX1204" s="16" t="s">
        <v>74</v>
      </c>
      <c r="AY1204" s="277" t="s">
        <v>143</v>
      </c>
    </row>
    <row r="1205" s="15" customFormat="1">
      <c r="A1205" s="15"/>
      <c r="B1205" s="247"/>
      <c r="C1205" s="248"/>
      <c r="D1205" s="226" t="s">
        <v>154</v>
      </c>
      <c r="E1205" s="249" t="s">
        <v>19</v>
      </c>
      <c r="F1205" s="250" t="s">
        <v>553</v>
      </c>
      <c r="G1205" s="248"/>
      <c r="H1205" s="249" t="s">
        <v>19</v>
      </c>
      <c r="I1205" s="251"/>
      <c r="J1205" s="248"/>
      <c r="K1205" s="248"/>
      <c r="L1205" s="252"/>
      <c r="M1205" s="253"/>
      <c r="N1205" s="254"/>
      <c r="O1205" s="254"/>
      <c r="P1205" s="254"/>
      <c r="Q1205" s="254"/>
      <c r="R1205" s="254"/>
      <c r="S1205" s="254"/>
      <c r="T1205" s="255"/>
      <c r="U1205" s="15"/>
      <c r="V1205" s="15"/>
      <c r="W1205" s="15"/>
      <c r="X1205" s="15"/>
      <c r="Y1205" s="15"/>
      <c r="Z1205" s="15"/>
      <c r="AA1205" s="15"/>
      <c r="AB1205" s="15"/>
      <c r="AC1205" s="15"/>
      <c r="AD1205" s="15"/>
      <c r="AE1205" s="15"/>
      <c r="AT1205" s="256" t="s">
        <v>154</v>
      </c>
      <c r="AU1205" s="256" t="s">
        <v>84</v>
      </c>
      <c r="AV1205" s="15" t="s">
        <v>82</v>
      </c>
      <c r="AW1205" s="15" t="s">
        <v>33</v>
      </c>
      <c r="AX1205" s="15" t="s">
        <v>74</v>
      </c>
      <c r="AY1205" s="256" t="s">
        <v>143</v>
      </c>
    </row>
    <row r="1206" s="13" customFormat="1">
      <c r="A1206" s="13"/>
      <c r="B1206" s="224"/>
      <c r="C1206" s="225"/>
      <c r="D1206" s="226" t="s">
        <v>154</v>
      </c>
      <c r="E1206" s="227" t="s">
        <v>19</v>
      </c>
      <c r="F1206" s="228" t="s">
        <v>1748</v>
      </c>
      <c r="G1206" s="225"/>
      <c r="H1206" s="229">
        <v>3.7999999999999998</v>
      </c>
      <c r="I1206" s="230"/>
      <c r="J1206" s="225"/>
      <c r="K1206" s="225"/>
      <c r="L1206" s="231"/>
      <c r="M1206" s="232"/>
      <c r="N1206" s="233"/>
      <c r="O1206" s="233"/>
      <c r="P1206" s="233"/>
      <c r="Q1206" s="233"/>
      <c r="R1206" s="233"/>
      <c r="S1206" s="233"/>
      <c r="T1206" s="234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35" t="s">
        <v>154</v>
      </c>
      <c r="AU1206" s="235" t="s">
        <v>84</v>
      </c>
      <c r="AV1206" s="13" t="s">
        <v>84</v>
      </c>
      <c r="AW1206" s="13" t="s">
        <v>33</v>
      </c>
      <c r="AX1206" s="13" t="s">
        <v>74</v>
      </c>
      <c r="AY1206" s="235" t="s">
        <v>143</v>
      </c>
    </row>
    <row r="1207" s="14" customFormat="1">
      <c r="A1207" s="14"/>
      <c r="B1207" s="236"/>
      <c r="C1207" s="237"/>
      <c r="D1207" s="226" t="s">
        <v>154</v>
      </c>
      <c r="E1207" s="238" t="s">
        <v>19</v>
      </c>
      <c r="F1207" s="239" t="s">
        <v>156</v>
      </c>
      <c r="G1207" s="237"/>
      <c r="H1207" s="240">
        <v>68.36999999999999</v>
      </c>
      <c r="I1207" s="241"/>
      <c r="J1207" s="237"/>
      <c r="K1207" s="237"/>
      <c r="L1207" s="242"/>
      <c r="M1207" s="243"/>
      <c r="N1207" s="244"/>
      <c r="O1207" s="244"/>
      <c r="P1207" s="244"/>
      <c r="Q1207" s="244"/>
      <c r="R1207" s="244"/>
      <c r="S1207" s="244"/>
      <c r="T1207" s="245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46" t="s">
        <v>154</v>
      </c>
      <c r="AU1207" s="246" t="s">
        <v>84</v>
      </c>
      <c r="AV1207" s="14" t="s">
        <v>150</v>
      </c>
      <c r="AW1207" s="14" t="s">
        <v>33</v>
      </c>
      <c r="AX1207" s="14" t="s">
        <v>82</v>
      </c>
      <c r="AY1207" s="246" t="s">
        <v>143</v>
      </c>
    </row>
    <row r="1208" s="2" customFormat="1" ht="24.15" customHeight="1">
      <c r="A1208" s="40"/>
      <c r="B1208" s="41"/>
      <c r="C1208" s="206" t="s">
        <v>1763</v>
      </c>
      <c r="D1208" s="206" t="s">
        <v>145</v>
      </c>
      <c r="E1208" s="207" t="s">
        <v>1764</v>
      </c>
      <c r="F1208" s="208" t="s">
        <v>1765</v>
      </c>
      <c r="G1208" s="209" t="s">
        <v>655</v>
      </c>
      <c r="H1208" s="278"/>
      <c r="I1208" s="211"/>
      <c r="J1208" s="212">
        <f>ROUND(I1208*H1208,2)</f>
        <v>0</v>
      </c>
      <c r="K1208" s="208" t="s">
        <v>167</v>
      </c>
      <c r="L1208" s="46"/>
      <c r="M1208" s="213" t="s">
        <v>19</v>
      </c>
      <c r="N1208" s="214" t="s">
        <v>45</v>
      </c>
      <c r="O1208" s="86"/>
      <c r="P1208" s="215">
        <f>O1208*H1208</f>
        <v>0</v>
      </c>
      <c r="Q1208" s="215">
        <v>0</v>
      </c>
      <c r="R1208" s="215">
        <f>Q1208*H1208</f>
        <v>0</v>
      </c>
      <c r="S1208" s="215">
        <v>0</v>
      </c>
      <c r="T1208" s="216">
        <f>S1208*H1208</f>
        <v>0</v>
      </c>
      <c r="U1208" s="40"/>
      <c r="V1208" s="40"/>
      <c r="W1208" s="40"/>
      <c r="X1208" s="40"/>
      <c r="Y1208" s="40"/>
      <c r="Z1208" s="40"/>
      <c r="AA1208" s="40"/>
      <c r="AB1208" s="40"/>
      <c r="AC1208" s="40"/>
      <c r="AD1208" s="40"/>
      <c r="AE1208" s="40"/>
      <c r="AR1208" s="217" t="s">
        <v>237</v>
      </c>
      <c r="AT1208" s="217" t="s">
        <v>145</v>
      </c>
      <c r="AU1208" s="217" t="s">
        <v>84</v>
      </c>
      <c r="AY1208" s="19" t="s">
        <v>143</v>
      </c>
      <c r="BE1208" s="218">
        <f>IF(N1208="základní",J1208,0)</f>
        <v>0</v>
      </c>
      <c r="BF1208" s="218">
        <f>IF(N1208="snížená",J1208,0)</f>
        <v>0</v>
      </c>
      <c r="BG1208" s="218">
        <f>IF(N1208="zákl. přenesená",J1208,0)</f>
        <v>0</v>
      </c>
      <c r="BH1208" s="218">
        <f>IF(N1208="sníž. přenesená",J1208,0)</f>
        <v>0</v>
      </c>
      <c r="BI1208" s="218">
        <f>IF(N1208="nulová",J1208,0)</f>
        <v>0</v>
      </c>
      <c r="BJ1208" s="19" t="s">
        <v>82</v>
      </c>
      <c r="BK1208" s="218">
        <f>ROUND(I1208*H1208,2)</f>
        <v>0</v>
      </c>
      <c r="BL1208" s="19" t="s">
        <v>237</v>
      </c>
      <c r="BM1208" s="217" t="s">
        <v>1766</v>
      </c>
    </row>
    <row r="1209" s="2" customFormat="1">
      <c r="A1209" s="40"/>
      <c r="B1209" s="41"/>
      <c r="C1209" s="42"/>
      <c r="D1209" s="219" t="s">
        <v>152</v>
      </c>
      <c r="E1209" s="42"/>
      <c r="F1209" s="220" t="s">
        <v>1767</v>
      </c>
      <c r="G1209" s="42"/>
      <c r="H1209" s="42"/>
      <c r="I1209" s="221"/>
      <c r="J1209" s="42"/>
      <c r="K1209" s="42"/>
      <c r="L1209" s="46"/>
      <c r="M1209" s="222"/>
      <c r="N1209" s="223"/>
      <c r="O1209" s="86"/>
      <c r="P1209" s="86"/>
      <c r="Q1209" s="86"/>
      <c r="R1209" s="86"/>
      <c r="S1209" s="86"/>
      <c r="T1209" s="87"/>
      <c r="U1209" s="40"/>
      <c r="V1209" s="40"/>
      <c r="W1209" s="40"/>
      <c r="X1209" s="40"/>
      <c r="Y1209" s="40"/>
      <c r="Z1209" s="40"/>
      <c r="AA1209" s="40"/>
      <c r="AB1209" s="40"/>
      <c r="AC1209" s="40"/>
      <c r="AD1209" s="40"/>
      <c r="AE1209" s="40"/>
      <c r="AT1209" s="19" t="s">
        <v>152</v>
      </c>
      <c r="AU1209" s="19" t="s">
        <v>84</v>
      </c>
    </row>
    <row r="1210" s="12" customFormat="1" ht="22.8" customHeight="1">
      <c r="A1210" s="12"/>
      <c r="B1210" s="190"/>
      <c r="C1210" s="191"/>
      <c r="D1210" s="192" t="s">
        <v>73</v>
      </c>
      <c r="E1210" s="204" t="s">
        <v>1768</v>
      </c>
      <c r="F1210" s="204" t="s">
        <v>1769</v>
      </c>
      <c r="G1210" s="191"/>
      <c r="H1210" s="191"/>
      <c r="I1210" s="194"/>
      <c r="J1210" s="205">
        <f>BK1210</f>
        <v>0</v>
      </c>
      <c r="K1210" s="191"/>
      <c r="L1210" s="196"/>
      <c r="M1210" s="197"/>
      <c r="N1210" s="198"/>
      <c r="O1210" s="198"/>
      <c r="P1210" s="199">
        <f>SUM(P1211:P1260)</f>
        <v>0</v>
      </c>
      <c r="Q1210" s="198"/>
      <c r="R1210" s="199">
        <f>SUM(R1211:R1260)</f>
        <v>10.79850871</v>
      </c>
      <c r="S1210" s="198"/>
      <c r="T1210" s="200">
        <f>SUM(T1211:T1260)</f>
        <v>0</v>
      </c>
      <c r="U1210" s="12"/>
      <c r="V1210" s="12"/>
      <c r="W1210" s="12"/>
      <c r="X1210" s="12"/>
      <c r="Y1210" s="12"/>
      <c r="Z1210" s="12"/>
      <c r="AA1210" s="12"/>
      <c r="AB1210" s="12"/>
      <c r="AC1210" s="12"/>
      <c r="AD1210" s="12"/>
      <c r="AE1210" s="12"/>
      <c r="AR1210" s="201" t="s">
        <v>84</v>
      </c>
      <c r="AT1210" s="202" t="s">
        <v>73</v>
      </c>
      <c r="AU1210" s="202" t="s">
        <v>82</v>
      </c>
      <c r="AY1210" s="201" t="s">
        <v>143</v>
      </c>
      <c r="BK1210" s="203">
        <f>SUM(BK1211:BK1260)</f>
        <v>0</v>
      </c>
    </row>
    <row r="1211" s="2" customFormat="1" ht="16.5" customHeight="1">
      <c r="A1211" s="40"/>
      <c r="B1211" s="41"/>
      <c r="C1211" s="206" t="s">
        <v>1770</v>
      </c>
      <c r="D1211" s="206" t="s">
        <v>145</v>
      </c>
      <c r="E1211" s="207" t="s">
        <v>1771</v>
      </c>
      <c r="F1211" s="208" t="s">
        <v>1772</v>
      </c>
      <c r="G1211" s="209" t="s">
        <v>217</v>
      </c>
      <c r="H1211" s="210">
        <v>645.38</v>
      </c>
      <c r="I1211" s="211"/>
      <c r="J1211" s="212">
        <f>ROUND(I1211*H1211,2)</f>
        <v>0</v>
      </c>
      <c r="K1211" s="208" t="s">
        <v>167</v>
      </c>
      <c r="L1211" s="46"/>
      <c r="M1211" s="213" t="s">
        <v>19</v>
      </c>
      <c r="N1211" s="214" t="s">
        <v>45</v>
      </c>
      <c r="O1211" s="86"/>
      <c r="P1211" s="215">
        <f>O1211*H1211</f>
        <v>0</v>
      </c>
      <c r="Q1211" s="215">
        <v>0</v>
      </c>
      <c r="R1211" s="215">
        <f>Q1211*H1211</f>
        <v>0</v>
      </c>
      <c r="S1211" s="215">
        <v>0</v>
      </c>
      <c r="T1211" s="216">
        <f>S1211*H1211</f>
        <v>0</v>
      </c>
      <c r="U1211" s="40"/>
      <c r="V1211" s="40"/>
      <c r="W1211" s="40"/>
      <c r="X1211" s="40"/>
      <c r="Y1211" s="40"/>
      <c r="Z1211" s="40"/>
      <c r="AA1211" s="40"/>
      <c r="AB1211" s="40"/>
      <c r="AC1211" s="40"/>
      <c r="AD1211" s="40"/>
      <c r="AE1211" s="40"/>
      <c r="AR1211" s="217" t="s">
        <v>237</v>
      </c>
      <c r="AT1211" s="217" t="s">
        <v>145</v>
      </c>
      <c r="AU1211" s="217" t="s">
        <v>84</v>
      </c>
      <c r="AY1211" s="19" t="s">
        <v>143</v>
      </c>
      <c r="BE1211" s="218">
        <f>IF(N1211="základní",J1211,0)</f>
        <v>0</v>
      </c>
      <c r="BF1211" s="218">
        <f>IF(N1211="snížená",J1211,0)</f>
        <v>0</v>
      </c>
      <c r="BG1211" s="218">
        <f>IF(N1211="zákl. přenesená",J1211,0)</f>
        <v>0</v>
      </c>
      <c r="BH1211" s="218">
        <f>IF(N1211="sníž. přenesená",J1211,0)</f>
        <v>0</v>
      </c>
      <c r="BI1211" s="218">
        <f>IF(N1211="nulová",J1211,0)</f>
        <v>0</v>
      </c>
      <c r="BJ1211" s="19" t="s">
        <v>82</v>
      </c>
      <c r="BK1211" s="218">
        <f>ROUND(I1211*H1211,2)</f>
        <v>0</v>
      </c>
      <c r="BL1211" s="19" t="s">
        <v>237</v>
      </c>
      <c r="BM1211" s="217" t="s">
        <v>1773</v>
      </c>
    </row>
    <row r="1212" s="2" customFormat="1">
      <c r="A1212" s="40"/>
      <c r="B1212" s="41"/>
      <c r="C1212" s="42"/>
      <c r="D1212" s="219" t="s">
        <v>152</v>
      </c>
      <c r="E1212" s="42"/>
      <c r="F1212" s="220" t="s">
        <v>1774</v>
      </c>
      <c r="G1212" s="42"/>
      <c r="H1212" s="42"/>
      <c r="I1212" s="221"/>
      <c r="J1212" s="42"/>
      <c r="K1212" s="42"/>
      <c r="L1212" s="46"/>
      <c r="M1212" s="222"/>
      <c r="N1212" s="223"/>
      <c r="O1212" s="86"/>
      <c r="P1212" s="86"/>
      <c r="Q1212" s="86"/>
      <c r="R1212" s="86"/>
      <c r="S1212" s="86"/>
      <c r="T1212" s="87"/>
      <c r="U1212" s="40"/>
      <c r="V1212" s="40"/>
      <c r="W1212" s="40"/>
      <c r="X1212" s="40"/>
      <c r="Y1212" s="40"/>
      <c r="Z1212" s="40"/>
      <c r="AA1212" s="40"/>
      <c r="AB1212" s="40"/>
      <c r="AC1212" s="40"/>
      <c r="AD1212" s="40"/>
      <c r="AE1212" s="40"/>
      <c r="AT1212" s="19" t="s">
        <v>152</v>
      </c>
      <c r="AU1212" s="19" t="s">
        <v>84</v>
      </c>
    </row>
    <row r="1213" s="2" customFormat="1" ht="21.75" customHeight="1">
      <c r="A1213" s="40"/>
      <c r="B1213" s="41"/>
      <c r="C1213" s="206" t="s">
        <v>1775</v>
      </c>
      <c r="D1213" s="206" t="s">
        <v>145</v>
      </c>
      <c r="E1213" s="207" t="s">
        <v>1776</v>
      </c>
      <c r="F1213" s="208" t="s">
        <v>1777</v>
      </c>
      <c r="G1213" s="209" t="s">
        <v>217</v>
      </c>
      <c r="H1213" s="210">
        <v>645.38</v>
      </c>
      <c r="I1213" s="211"/>
      <c r="J1213" s="212">
        <f>ROUND(I1213*H1213,2)</f>
        <v>0</v>
      </c>
      <c r="K1213" s="208" t="s">
        <v>167</v>
      </c>
      <c r="L1213" s="46"/>
      <c r="M1213" s="213" t="s">
        <v>19</v>
      </c>
      <c r="N1213" s="214" t="s">
        <v>45</v>
      </c>
      <c r="O1213" s="86"/>
      <c r="P1213" s="215">
        <f>O1213*H1213</f>
        <v>0</v>
      </c>
      <c r="Q1213" s="215">
        <v>0.012</v>
      </c>
      <c r="R1213" s="215">
        <f>Q1213*H1213</f>
        <v>7.7445599999999999</v>
      </c>
      <c r="S1213" s="215">
        <v>0</v>
      </c>
      <c r="T1213" s="216">
        <f>S1213*H1213</f>
        <v>0</v>
      </c>
      <c r="U1213" s="40"/>
      <c r="V1213" s="40"/>
      <c r="W1213" s="40"/>
      <c r="X1213" s="40"/>
      <c r="Y1213" s="40"/>
      <c r="Z1213" s="40"/>
      <c r="AA1213" s="40"/>
      <c r="AB1213" s="40"/>
      <c r="AC1213" s="40"/>
      <c r="AD1213" s="40"/>
      <c r="AE1213" s="40"/>
      <c r="AR1213" s="217" t="s">
        <v>237</v>
      </c>
      <c r="AT1213" s="217" t="s">
        <v>145</v>
      </c>
      <c r="AU1213" s="217" t="s">
        <v>84</v>
      </c>
      <c r="AY1213" s="19" t="s">
        <v>143</v>
      </c>
      <c r="BE1213" s="218">
        <f>IF(N1213="základní",J1213,0)</f>
        <v>0</v>
      </c>
      <c r="BF1213" s="218">
        <f>IF(N1213="snížená",J1213,0)</f>
        <v>0</v>
      </c>
      <c r="BG1213" s="218">
        <f>IF(N1213="zákl. přenesená",J1213,0)</f>
        <v>0</v>
      </c>
      <c r="BH1213" s="218">
        <f>IF(N1213="sníž. přenesená",J1213,0)</f>
        <v>0</v>
      </c>
      <c r="BI1213" s="218">
        <f>IF(N1213="nulová",J1213,0)</f>
        <v>0</v>
      </c>
      <c r="BJ1213" s="19" t="s">
        <v>82</v>
      </c>
      <c r="BK1213" s="218">
        <f>ROUND(I1213*H1213,2)</f>
        <v>0</v>
      </c>
      <c r="BL1213" s="19" t="s">
        <v>237</v>
      </c>
      <c r="BM1213" s="217" t="s">
        <v>1778</v>
      </c>
    </row>
    <row r="1214" s="2" customFormat="1">
      <c r="A1214" s="40"/>
      <c r="B1214" s="41"/>
      <c r="C1214" s="42"/>
      <c r="D1214" s="219" t="s">
        <v>152</v>
      </c>
      <c r="E1214" s="42"/>
      <c r="F1214" s="220" t="s">
        <v>1779</v>
      </c>
      <c r="G1214" s="42"/>
      <c r="H1214" s="42"/>
      <c r="I1214" s="221"/>
      <c r="J1214" s="42"/>
      <c r="K1214" s="42"/>
      <c r="L1214" s="46"/>
      <c r="M1214" s="222"/>
      <c r="N1214" s="223"/>
      <c r="O1214" s="86"/>
      <c r="P1214" s="86"/>
      <c r="Q1214" s="86"/>
      <c r="R1214" s="86"/>
      <c r="S1214" s="86"/>
      <c r="T1214" s="87"/>
      <c r="U1214" s="40"/>
      <c r="V1214" s="40"/>
      <c r="W1214" s="40"/>
      <c r="X1214" s="40"/>
      <c r="Y1214" s="40"/>
      <c r="Z1214" s="40"/>
      <c r="AA1214" s="40"/>
      <c r="AB1214" s="40"/>
      <c r="AC1214" s="40"/>
      <c r="AD1214" s="40"/>
      <c r="AE1214" s="40"/>
      <c r="AT1214" s="19" t="s">
        <v>152</v>
      </c>
      <c r="AU1214" s="19" t="s">
        <v>84</v>
      </c>
    </row>
    <row r="1215" s="15" customFormat="1">
      <c r="A1215" s="15"/>
      <c r="B1215" s="247"/>
      <c r="C1215" s="248"/>
      <c r="D1215" s="226" t="s">
        <v>154</v>
      </c>
      <c r="E1215" s="249" t="s">
        <v>19</v>
      </c>
      <c r="F1215" s="250" t="s">
        <v>689</v>
      </c>
      <c r="G1215" s="248"/>
      <c r="H1215" s="249" t="s">
        <v>19</v>
      </c>
      <c r="I1215" s="251"/>
      <c r="J1215" s="248"/>
      <c r="K1215" s="248"/>
      <c r="L1215" s="252"/>
      <c r="M1215" s="253"/>
      <c r="N1215" s="254"/>
      <c r="O1215" s="254"/>
      <c r="P1215" s="254"/>
      <c r="Q1215" s="254"/>
      <c r="R1215" s="254"/>
      <c r="S1215" s="254"/>
      <c r="T1215" s="255"/>
      <c r="U1215" s="15"/>
      <c r="V1215" s="15"/>
      <c r="W1215" s="15"/>
      <c r="X1215" s="15"/>
      <c r="Y1215" s="15"/>
      <c r="Z1215" s="15"/>
      <c r="AA1215" s="15"/>
      <c r="AB1215" s="15"/>
      <c r="AC1215" s="15"/>
      <c r="AD1215" s="15"/>
      <c r="AE1215" s="15"/>
      <c r="AT1215" s="256" t="s">
        <v>154</v>
      </c>
      <c r="AU1215" s="256" t="s">
        <v>84</v>
      </c>
      <c r="AV1215" s="15" t="s">
        <v>82</v>
      </c>
      <c r="AW1215" s="15" t="s">
        <v>33</v>
      </c>
      <c r="AX1215" s="15" t="s">
        <v>74</v>
      </c>
      <c r="AY1215" s="256" t="s">
        <v>143</v>
      </c>
    </row>
    <row r="1216" s="15" customFormat="1">
      <c r="A1216" s="15"/>
      <c r="B1216" s="247"/>
      <c r="C1216" s="248"/>
      <c r="D1216" s="226" t="s">
        <v>154</v>
      </c>
      <c r="E1216" s="249" t="s">
        <v>19</v>
      </c>
      <c r="F1216" s="250" t="s">
        <v>690</v>
      </c>
      <c r="G1216" s="248"/>
      <c r="H1216" s="249" t="s">
        <v>19</v>
      </c>
      <c r="I1216" s="251"/>
      <c r="J1216" s="248"/>
      <c r="K1216" s="248"/>
      <c r="L1216" s="252"/>
      <c r="M1216" s="253"/>
      <c r="N1216" s="254"/>
      <c r="O1216" s="254"/>
      <c r="P1216" s="254"/>
      <c r="Q1216" s="254"/>
      <c r="R1216" s="254"/>
      <c r="S1216" s="254"/>
      <c r="T1216" s="255"/>
      <c r="U1216" s="15"/>
      <c r="V1216" s="15"/>
      <c r="W1216" s="15"/>
      <c r="X1216" s="15"/>
      <c r="Y1216" s="15"/>
      <c r="Z1216" s="15"/>
      <c r="AA1216" s="15"/>
      <c r="AB1216" s="15"/>
      <c r="AC1216" s="15"/>
      <c r="AD1216" s="15"/>
      <c r="AE1216" s="15"/>
      <c r="AT1216" s="256" t="s">
        <v>154</v>
      </c>
      <c r="AU1216" s="256" t="s">
        <v>84</v>
      </c>
      <c r="AV1216" s="15" t="s">
        <v>82</v>
      </c>
      <c r="AW1216" s="15" t="s">
        <v>33</v>
      </c>
      <c r="AX1216" s="15" t="s">
        <v>74</v>
      </c>
      <c r="AY1216" s="256" t="s">
        <v>143</v>
      </c>
    </row>
    <row r="1217" s="13" customFormat="1">
      <c r="A1217" s="13"/>
      <c r="B1217" s="224"/>
      <c r="C1217" s="225"/>
      <c r="D1217" s="226" t="s">
        <v>154</v>
      </c>
      <c r="E1217" s="227" t="s">
        <v>19</v>
      </c>
      <c r="F1217" s="228" t="s">
        <v>691</v>
      </c>
      <c r="G1217" s="225"/>
      <c r="H1217" s="229">
        <v>36.32</v>
      </c>
      <c r="I1217" s="230"/>
      <c r="J1217" s="225"/>
      <c r="K1217" s="225"/>
      <c r="L1217" s="231"/>
      <c r="M1217" s="232"/>
      <c r="N1217" s="233"/>
      <c r="O1217" s="233"/>
      <c r="P1217" s="233"/>
      <c r="Q1217" s="233"/>
      <c r="R1217" s="233"/>
      <c r="S1217" s="233"/>
      <c r="T1217" s="234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35" t="s">
        <v>154</v>
      </c>
      <c r="AU1217" s="235" t="s">
        <v>84</v>
      </c>
      <c r="AV1217" s="13" t="s">
        <v>84</v>
      </c>
      <c r="AW1217" s="13" t="s">
        <v>33</v>
      </c>
      <c r="AX1217" s="13" t="s">
        <v>74</v>
      </c>
      <c r="AY1217" s="235" t="s">
        <v>143</v>
      </c>
    </row>
    <row r="1218" s="15" customFormat="1">
      <c r="A1218" s="15"/>
      <c r="B1218" s="247"/>
      <c r="C1218" s="248"/>
      <c r="D1218" s="226" t="s">
        <v>154</v>
      </c>
      <c r="E1218" s="249" t="s">
        <v>19</v>
      </c>
      <c r="F1218" s="250" t="s">
        <v>692</v>
      </c>
      <c r="G1218" s="248"/>
      <c r="H1218" s="249" t="s">
        <v>19</v>
      </c>
      <c r="I1218" s="251"/>
      <c r="J1218" s="248"/>
      <c r="K1218" s="248"/>
      <c r="L1218" s="252"/>
      <c r="M1218" s="253"/>
      <c r="N1218" s="254"/>
      <c r="O1218" s="254"/>
      <c r="P1218" s="254"/>
      <c r="Q1218" s="254"/>
      <c r="R1218" s="254"/>
      <c r="S1218" s="254"/>
      <c r="T1218" s="255"/>
      <c r="U1218" s="15"/>
      <c r="V1218" s="15"/>
      <c r="W1218" s="15"/>
      <c r="X1218" s="15"/>
      <c r="Y1218" s="15"/>
      <c r="Z1218" s="15"/>
      <c r="AA1218" s="15"/>
      <c r="AB1218" s="15"/>
      <c r="AC1218" s="15"/>
      <c r="AD1218" s="15"/>
      <c r="AE1218" s="15"/>
      <c r="AT1218" s="256" t="s">
        <v>154</v>
      </c>
      <c r="AU1218" s="256" t="s">
        <v>84</v>
      </c>
      <c r="AV1218" s="15" t="s">
        <v>82</v>
      </c>
      <c r="AW1218" s="15" t="s">
        <v>33</v>
      </c>
      <c r="AX1218" s="15" t="s">
        <v>74</v>
      </c>
      <c r="AY1218" s="256" t="s">
        <v>143</v>
      </c>
    </row>
    <row r="1219" s="13" customFormat="1">
      <c r="A1219" s="13"/>
      <c r="B1219" s="224"/>
      <c r="C1219" s="225"/>
      <c r="D1219" s="226" t="s">
        <v>154</v>
      </c>
      <c r="E1219" s="227" t="s">
        <v>19</v>
      </c>
      <c r="F1219" s="228" t="s">
        <v>693</v>
      </c>
      <c r="G1219" s="225"/>
      <c r="H1219" s="229">
        <v>541.84000000000003</v>
      </c>
      <c r="I1219" s="230"/>
      <c r="J1219" s="225"/>
      <c r="K1219" s="225"/>
      <c r="L1219" s="231"/>
      <c r="M1219" s="232"/>
      <c r="N1219" s="233"/>
      <c r="O1219" s="233"/>
      <c r="P1219" s="233"/>
      <c r="Q1219" s="233"/>
      <c r="R1219" s="233"/>
      <c r="S1219" s="233"/>
      <c r="T1219" s="234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35" t="s">
        <v>154</v>
      </c>
      <c r="AU1219" s="235" t="s">
        <v>84</v>
      </c>
      <c r="AV1219" s="13" t="s">
        <v>84</v>
      </c>
      <c r="AW1219" s="13" t="s">
        <v>33</v>
      </c>
      <c r="AX1219" s="13" t="s">
        <v>74</v>
      </c>
      <c r="AY1219" s="235" t="s">
        <v>143</v>
      </c>
    </row>
    <row r="1220" s="16" customFormat="1">
      <c r="A1220" s="16"/>
      <c r="B1220" s="267"/>
      <c r="C1220" s="268"/>
      <c r="D1220" s="226" t="s">
        <v>154</v>
      </c>
      <c r="E1220" s="269" t="s">
        <v>19</v>
      </c>
      <c r="F1220" s="270" t="s">
        <v>419</v>
      </c>
      <c r="G1220" s="268"/>
      <c r="H1220" s="271">
        <v>578.16000000000008</v>
      </c>
      <c r="I1220" s="272"/>
      <c r="J1220" s="268"/>
      <c r="K1220" s="268"/>
      <c r="L1220" s="273"/>
      <c r="M1220" s="274"/>
      <c r="N1220" s="275"/>
      <c r="O1220" s="275"/>
      <c r="P1220" s="275"/>
      <c r="Q1220" s="275"/>
      <c r="R1220" s="275"/>
      <c r="S1220" s="275"/>
      <c r="T1220" s="276"/>
      <c r="U1220" s="16"/>
      <c r="V1220" s="16"/>
      <c r="W1220" s="16"/>
      <c r="X1220" s="16"/>
      <c r="Y1220" s="16"/>
      <c r="Z1220" s="16"/>
      <c r="AA1220" s="16"/>
      <c r="AB1220" s="16"/>
      <c r="AC1220" s="16"/>
      <c r="AD1220" s="16"/>
      <c r="AE1220" s="16"/>
      <c r="AT1220" s="277" t="s">
        <v>154</v>
      </c>
      <c r="AU1220" s="277" t="s">
        <v>84</v>
      </c>
      <c r="AV1220" s="16" t="s">
        <v>164</v>
      </c>
      <c r="AW1220" s="16" t="s">
        <v>33</v>
      </c>
      <c r="AX1220" s="16" t="s">
        <v>74</v>
      </c>
      <c r="AY1220" s="277" t="s">
        <v>143</v>
      </c>
    </row>
    <row r="1221" s="15" customFormat="1">
      <c r="A1221" s="15"/>
      <c r="B1221" s="247"/>
      <c r="C1221" s="248"/>
      <c r="D1221" s="226" t="s">
        <v>154</v>
      </c>
      <c r="E1221" s="249" t="s">
        <v>19</v>
      </c>
      <c r="F1221" s="250" t="s">
        <v>711</v>
      </c>
      <c r="G1221" s="248"/>
      <c r="H1221" s="249" t="s">
        <v>19</v>
      </c>
      <c r="I1221" s="251"/>
      <c r="J1221" s="248"/>
      <c r="K1221" s="248"/>
      <c r="L1221" s="252"/>
      <c r="M1221" s="253"/>
      <c r="N1221" s="254"/>
      <c r="O1221" s="254"/>
      <c r="P1221" s="254"/>
      <c r="Q1221" s="254"/>
      <c r="R1221" s="254"/>
      <c r="S1221" s="254"/>
      <c r="T1221" s="255"/>
      <c r="U1221" s="15"/>
      <c r="V1221" s="15"/>
      <c r="W1221" s="15"/>
      <c r="X1221" s="15"/>
      <c r="Y1221" s="15"/>
      <c r="Z1221" s="15"/>
      <c r="AA1221" s="15"/>
      <c r="AB1221" s="15"/>
      <c r="AC1221" s="15"/>
      <c r="AD1221" s="15"/>
      <c r="AE1221" s="15"/>
      <c r="AT1221" s="256" t="s">
        <v>154</v>
      </c>
      <c r="AU1221" s="256" t="s">
        <v>84</v>
      </c>
      <c r="AV1221" s="15" t="s">
        <v>82</v>
      </c>
      <c r="AW1221" s="15" t="s">
        <v>33</v>
      </c>
      <c r="AX1221" s="15" t="s">
        <v>74</v>
      </c>
      <c r="AY1221" s="256" t="s">
        <v>143</v>
      </c>
    </row>
    <row r="1222" s="13" customFormat="1">
      <c r="A1222" s="13"/>
      <c r="B1222" s="224"/>
      <c r="C1222" s="225"/>
      <c r="D1222" s="226" t="s">
        <v>154</v>
      </c>
      <c r="E1222" s="227" t="s">
        <v>19</v>
      </c>
      <c r="F1222" s="228" t="s">
        <v>712</v>
      </c>
      <c r="G1222" s="225"/>
      <c r="H1222" s="229">
        <v>67.219999999999999</v>
      </c>
      <c r="I1222" s="230"/>
      <c r="J1222" s="225"/>
      <c r="K1222" s="225"/>
      <c r="L1222" s="231"/>
      <c r="M1222" s="232"/>
      <c r="N1222" s="233"/>
      <c r="O1222" s="233"/>
      <c r="P1222" s="233"/>
      <c r="Q1222" s="233"/>
      <c r="R1222" s="233"/>
      <c r="S1222" s="233"/>
      <c r="T1222" s="234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35" t="s">
        <v>154</v>
      </c>
      <c r="AU1222" s="235" t="s">
        <v>84</v>
      </c>
      <c r="AV1222" s="13" t="s">
        <v>84</v>
      </c>
      <c r="AW1222" s="13" t="s">
        <v>33</v>
      </c>
      <c r="AX1222" s="13" t="s">
        <v>74</v>
      </c>
      <c r="AY1222" s="235" t="s">
        <v>143</v>
      </c>
    </row>
    <row r="1223" s="14" customFormat="1">
      <c r="A1223" s="14"/>
      <c r="B1223" s="236"/>
      <c r="C1223" s="237"/>
      <c r="D1223" s="226" t="s">
        <v>154</v>
      </c>
      <c r="E1223" s="238" t="s">
        <v>19</v>
      </c>
      <c r="F1223" s="239" t="s">
        <v>156</v>
      </c>
      <c r="G1223" s="237"/>
      <c r="H1223" s="240">
        <v>645.38000000000011</v>
      </c>
      <c r="I1223" s="241"/>
      <c r="J1223" s="237"/>
      <c r="K1223" s="237"/>
      <c r="L1223" s="242"/>
      <c r="M1223" s="243"/>
      <c r="N1223" s="244"/>
      <c r="O1223" s="244"/>
      <c r="P1223" s="244"/>
      <c r="Q1223" s="244"/>
      <c r="R1223" s="244"/>
      <c r="S1223" s="244"/>
      <c r="T1223" s="245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46" t="s">
        <v>154</v>
      </c>
      <c r="AU1223" s="246" t="s">
        <v>84</v>
      </c>
      <c r="AV1223" s="14" t="s">
        <v>150</v>
      </c>
      <c r="AW1223" s="14" t="s">
        <v>33</v>
      </c>
      <c r="AX1223" s="14" t="s">
        <v>82</v>
      </c>
      <c r="AY1223" s="246" t="s">
        <v>143</v>
      </c>
    </row>
    <row r="1224" s="2" customFormat="1" ht="16.5" customHeight="1">
      <c r="A1224" s="40"/>
      <c r="B1224" s="41"/>
      <c r="C1224" s="206" t="s">
        <v>1780</v>
      </c>
      <c r="D1224" s="206" t="s">
        <v>145</v>
      </c>
      <c r="E1224" s="207" t="s">
        <v>1781</v>
      </c>
      <c r="F1224" s="208" t="s">
        <v>1782</v>
      </c>
      <c r="G1224" s="209" t="s">
        <v>217</v>
      </c>
      <c r="H1224" s="210">
        <v>645.38</v>
      </c>
      <c r="I1224" s="211"/>
      <c r="J1224" s="212">
        <f>ROUND(I1224*H1224,2)</f>
        <v>0</v>
      </c>
      <c r="K1224" s="208" t="s">
        <v>167</v>
      </c>
      <c r="L1224" s="46"/>
      <c r="M1224" s="213" t="s">
        <v>19</v>
      </c>
      <c r="N1224" s="214" t="s">
        <v>45</v>
      </c>
      <c r="O1224" s="86"/>
      <c r="P1224" s="215">
        <f>O1224*H1224</f>
        <v>0</v>
      </c>
      <c r="Q1224" s="215">
        <v>0.00029999999999999997</v>
      </c>
      <c r="R1224" s="215">
        <f>Q1224*H1224</f>
        <v>0.19361399999999998</v>
      </c>
      <c r="S1224" s="215">
        <v>0</v>
      </c>
      <c r="T1224" s="216">
        <f>S1224*H1224</f>
        <v>0</v>
      </c>
      <c r="U1224" s="40"/>
      <c r="V1224" s="40"/>
      <c r="W1224" s="40"/>
      <c r="X1224" s="40"/>
      <c r="Y1224" s="40"/>
      <c r="Z1224" s="40"/>
      <c r="AA1224" s="40"/>
      <c r="AB1224" s="40"/>
      <c r="AC1224" s="40"/>
      <c r="AD1224" s="40"/>
      <c r="AE1224" s="40"/>
      <c r="AR1224" s="217" t="s">
        <v>237</v>
      </c>
      <c r="AT1224" s="217" t="s">
        <v>145</v>
      </c>
      <c r="AU1224" s="217" t="s">
        <v>84</v>
      </c>
      <c r="AY1224" s="19" t="s">
        <v>143</v>
      </c>
      <c r="BE1224" s="218">
        <f>IF(N1224="základní",J1224,0)</f>
        <v>0</v>
      </c>
      <c r="BF1224" s="218">
        <f>IF(N1224="snížená",J1224,0)</f>
        <v>0</v>
      </c>
      <c r="BG1224" s="218">
        <f>IF(N1224="zákl. přenesená",J1224,0)</f>
        <v>0</v>
      </c>
      <c r="BH1224" s="218">
        <f>IF(N1224="sníž. přenesená",J1224,0)</f>
        <v>0</v>
      </c>
      <c r="BI1224" s="218">
        <f>IF(N1224="nulová",J1224,0)</f>
        <v>0</v>
      </c>
      <c r="BJ1224" s="19" t="s">
        <v>82</v>
      </c>
      <c r="BK1224" s="218">
        <f>ROUND(I1224*H1224,2)</f>
        <v>0</v>
      </c>
      <c r="BL1224" s="19" t="s">
        <v>237</v>
      </c>
      <c r="BM1224" s="217" t="s">
        <v>1783</v>
      </c>
    </row>
    <row r="1225" s="2" customFormat="1">
      <c r="A1225" s="40"/>
      <c r="B1225" s="41"/>
      <c r="C1225" s="42"/>
      <c r="D1225" s="219" t="s">
        <v>152</v>
      </c>
      <c r="E1225" s="42"/>
      <c r="F1225" s="220" t="s">
        <v>1784</v>
      </c>
      <c r="G1225" s="42"/>
      <c r="H1225" s="42"/>
      <c r="I1225" s="221"/>
      <c r="J1225" s="42"/>
      <c r="K1225" s="42"/>
      <c r="L1225" s="46"/>
      <c r="M1225" s="222"/>
      <c r="N1225" s="223"/>
      <c r="O1225" s="86"/>
      <c r="P1225" s="86"/>
      <c r="Q1225" s="86"/>
      <c r="R1225" s="86"/>
      <c r="S1225" s="86"/>
      <c r="T1225" s="87"/>
      <c r="U1225" s="40"/>
      <c r="V1225" s="40"/>
      <c r="W1225" s="40"/>
      <c r="X1225" s="40"/>
      <c r="Y1225" s="40"/>
      <c r="Z1225" s="40"/>
      <c r="AA1225" s="40"/>
      <c r="AB1225" s="40"/>
      <c r="AC1225" s="40"/>
      <c r="AD1225" s="40"/>
      <c r="AE1225" s="40"/>
      <c r="AT1225" s="19" t="s">
        <v>152</v>
      </c>
      <c r="AU1225" s="19" t="s">
        <v>84</v>
      </c>
    </row>
    <row r="1226" s="15" customFormat="1">
      <c r="A1226" s="15"/>
      <c r="B1226" s="247"/>
      <c r="C1226" s="248"/>
      <c r="D1226" s="226" t="s">
        <v>154</v>
      </c>
      <c r="E1226" s="249" t="s">
        <v>19</v>
      </c>
      <c r="F1226" s="250" t="s">
        <v>689</v>
      </c>
      <c r="G1226" s="248"/>
      <c r="H1226" s="249" t="s">
        <v>19</v>
      </c>
      <c r="I1226" s="251"/>
      <c r="J1226" s="248"/>
      <c r="K1226" s="248"/>
      <c r="L1226" s="252"/>
      <c r="M1226" s="253"/>
      <c r="N1226" s="254"/>
      <c r="O1226" s="254"/>
      <c r="P1226" s="254"/>
      <c r="Q1226" s="254"/>
      <c r="R1226" s="254"/>
      <c r="S1226" s="254"/>
      <c r="T1226" s="255"/>
      <c r="U1226" s="15"/>
      <c r="V1226" s="15"/>
      <c r="W1226" s="15"/>
      <c r="X1226" s="15"/>
      <c r="Y1226" s="15"/>
      <c r="Z1226" s="15"/>
      <c r="AA1226" s="15"/>
      <c r="AB1226" s="15"/>
      <c r="AC1226" s="15"/>
      <c r="AD1226" s="15"/>
      <c r="AE1226" s="15"/>
      <c r="AT1226" s="256" t="s">
        <v>154</v>
      </c>
      <c r="AU1226" s="256" t="s">
        <v>84</v>
      </c>
      <c r="AV1226" s="15" t="s">
        <v>82</v>
      </c>
      <c r="AW1226" s="15" t="s">
        <v>33</v>
      </c>
      <c r="AX1226" s="15" t="s">
        <v>74</v>
      </c>
      <c r="AY1226" s="256" t="s">
        <v>143</v>
      </c>
    </row>
    <row r="1227" s="15" customFormat="1">
      <c r="A1227" s="15"/>
      <c r="B1227" s="247"/>
      <c r="C1227" s="248"/>
      <c r="D1227" s="226" t="s">
        <v>154</v>
      </c>
      <c r="E1227" s="249" t="s">
        <v>19</v>
      </c>
      <c r="F1227" s="250" t="s">
        <v>690</v>
      </c>
      <c r="G1227" s="248"/>
      <c r="H1227" s="249" t="s">
        <v>19</v>
      </c>
      <c r="I1227" s="251"/>
      <c r="J1227" s="248"/>
      <c r="K1227" s="248"/>
      <c r="L1227" s="252"/>
      <c r="M1227" s="253"/>
      <c r="N1227" s="254"/>
      <c r="O1227" s="254"/>
      <c r="P1227" s="254"/>
      <c r="Q1227" s="254"/>
      <c r="R1227" s="254"/>
      <c r="S1227" s="254"/>
      <c r="T1227" s="255"/>
      <c r="U1227" s="15"/>
      <c r="V1227" s="15"/>
      <c r="W1227" s="15"/>
      <c r="X1227" s="15"/>
      <c r="Y1227" s="15"/>
      <c r="Z1227" s="15"/>
      <c r="AA1227" s="15"/>
      <c r="AB1227" s="15"/>
      <c r="AC1227" s="15"/>
      <c r="AD1227" s="15"/>
      <c r="AE1227" s="15"/>
      <c r="AT1227" s="256" t="s">
        <v>154</v>
      </c>
      <c r="AU1227" s="256" t="s">
        <v>84</v>
      </c>
      <c r="AV1227" s="15" t="s">
        <v>82</v>
      </c>
      <c r="AW1227" s="15" t="s">
        <v>33</v>
      </c>
      <c r="AX1227" s="15" t="s">
        <v>74</v>
      </c>
      <c r="AY1227" s="256" t="s">
        <v>143</v>
      </c>
    </row>
    <row r="1228" s="13" customFormat="1">
      <c r="A1228" s="13"/>
      <c r="B1228" s="224"/>
      <c r="C1228" s="225"/>
      <c r="D1228" s="226" t="s">
        <v>154</v>
      </c>
      <c r="E1228" s="227" t="s">
        <v>19</v>
      </c>
      <c r="F1228" s="228" t="s">
        <v>691</v>
      </c>
      <c r="G1228" s="225"/>
      <c r="H1228" s="229">
        <v>36.32</v>
      </c>
      <c r="I1228" s="230"/>
      <c r="J1228" s="225"/>
      <c r="K1228" s="225"/>
      <c r="L1228" s="231"/>
      <c r="M1228" s="232"/>
      <c r="N1228" s="233"/>
      <c r="O1228" s="233"/>
      <c r="P1228" s="233"/>
      <c r="Q1228" s="233"/>
      <c r="R1228" s="233"/>
      <c r="S1228" s="233"/>
      <c r="T1228" s="234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35" t="s">
        <v>154</v>
      </c>
      <c r="AU1228" s="235" t="s">
        <v>84</v>
      </c>
      <c r="AV1228" s="13" t="s">
        <v>84</v>
      </c>
      <c r="AW1228" s="13" t="s">
        <v>33</v>
      </c>
      <c r="AX1228" s="13" t="s">
        <v>74</v>
      </c>
      <c r="AY1228" s="235" t="s">
        <v>143</v>
      </c>
    </row>
    <row r="1229" s="15" customFormat="1">
      <c r="A1229" s="15"/>
      <c r="B1229" s="247"/>
      <c r="C1229" s="248"/>
      <c r="D1229" s="226" t="s">
        <v>154</v>
      </c>
      <c r="E1229" s="249" t="s">
        <v>19</v>
      </c>
      <c r="F1229" s="250" t="s">
        <v>692</v>
      </c>
      <c r="G1229" s="248"/>
      <c r="H1229" s="249" t="s">
        <v>19</v>
      </c>
      <c r="I1229" s="251"/>
      <c r="J1229" s="248"/>
      <c r="K1229" s="248"/>
      <c r="L1229" s="252"/>
      <c r="M1229" s="253"/>
      <c r="N1229" s="254"/>
      <c r="O1229" s="254"/>
      <c r="P1229" s="254"/>
      <c r="Q1229" s="254"/>
      <c r="R1229" s="254"/>
      <c r="S1229" s="254"/>
      <c r="T1229" s="255"/>
      <c r="U1229" s="15"/>
      <c r="V1229" s="15"/>
      <c r="W1229" s="15"/>
      <c r="X1229" s="15"/>
      <c r="Y1229" s="15"/>
      <c r="Z1229" s="15"/>
      <c r="AA1229" s="15"/>
      <c r="AB1229" s="15"/>
      <c r="AC1229" s="15"/>
      <c r="AD1229" s="15"/>
      <c r="AE1229" s="15"/>
      <c r="AT1229" s="256" t="s">
        <v>154</v>
      </c>
      <c r="AU1229" s="256" t="s">
        <v>84</v>
      </c>
      <c r="AV1229" s="15" t="s">
        <v>82</v>
      </c>
      <c r="AW1229" s="15" t="s">
        <v>33</v>
      </c>
      <c r="AX1229" s="15" t="s">
        <v>74</v>
      </c>
      <c r="AY1229" s="256" t="s">
        <v>143</v>
      </c>
    </row>
    <row r="1230" s="13" customFormat="1">
      <c r="A1230" s="13"/>
      <c r="B1230" s="224"/>
      <c r="C1230" s="225"/>
      <c r="D1230" s="226" t="s">
        <v>154</v>
      </c>
      <c r="E1230" s="227" t="s">
        <v>19</v>
      </c>
      <c r="F1230" s="228" t="s">
        <v>693</v>
      </c>
      <c r="G1230" s="225"/>
      <c r="H1230" s="229">
        <v>541.84000000000003</v>
      </c>
      <c r="I1230" s="230"/>
      <c r="J1230" s="225"/>
      <c r="K1230" s="225"/>
      <c r="L1230" s="231"/>
      <c r="M1230" s="232"/>
      <c r="N1230" s="233"/>
      <c r="O1230" s="233"/>
      <c r="P1230" s="233"/>
      <c r="Q1230" s="233"/>
      <c r="R1230" s="233"/>
      <c r="S1230" s="233"/>
      <c r="T1230" s="234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35" t="s">
        <v>154</v>
      </c>
      <c r="AU1230" s="235" t="s">
        <v>84</v>
      </c>
      <c r="AV1230" s="13" t="s">
        <v>84</v>
      </c>
      <c r="AW1230" s="13" t="s">
        <v>33</v>
      </c>
      <c r="AX1230" s="13" t="s">
        <v>74</v>
      </c>
      <c r="AY1230" s="235" t="s">
        <v>143</v>
      </c>
    </row>
    <row r="1231" s="16" customFormat="1">
      <c r="A1231" s="16"/>
      <c r="B1231" s="267"/>
      <c r="C1231" s="268"/>
      <c r="D1231" s="226" t="s">
        <v>154</v>
      </c>
      <c r="E1231" s="269" t="s">
        <v>19</v>
      </c>
      <c r="F1231" s="270" t="s">
        <v>419</v>
      </c>
      <c r="G1231" s="268"/>
      <c r="H1231" s="271">
        <v>578.16000000000008</v>
      </c>
      <c r="I1231" s="272"/>
      <c r="J1231" s="268"/>
      <c r="K1231" s="268"/>
      <c r="L1231" s="273"/>
      <c r="M1231" s="274"/>
      <c r="N1231" s="275"/>
      <c r="O1231" s="275"/>
      <c r="P1231" s="275"/>
      <c r="Q1231" s="275"/>
      <c r="R1231" s="275"/>
      <c r="S1231" s="275"/>
      <c r="T1231" s="276"/>
      <c r="U1231" s="16"/>
      <c r="V1231" s="16"/>
      <c r="W1231" s="16"/>
      <c r="X1231" s="16"/>
      <c r="Y1231" s="16"/>
      <c r="Z1231" s="16"/>
      <c r="AA1231" s="16"/>
      <c r="AB1231" s="16"/>
      <c r="AC1231" s="16"/>
      <c r="AD1231" s="16"/>
      <c r="AE1231" s="16"/>
      <c r="AT1231" s="277" t="s">
        <v>154</v>
      </c>
      <c r="AU1231" s="277" t="s">
        <v>84</v>
      </c>
      <c r="AV1231" s="16" t="s">
        <v>164</v>
      </c>
      <c r="AW1231" s="16" t="s">
        <v>33</v>
      </c>
      <c r="AX1231" s="16" t="s">
        <v>74</v>
      </c>
      <c r="AY1231" s="277" t="s">
        <v>143</v>
      </c>
    </row>
    <row r="1232" s="15" customFormat="1">
      <c r="A1232" s="15"/>
      <c r="B1232" s="247"/>
      <c r="C1232" s="248"/>
      <c r="D1232" s="226" t="s">
        <v>154</v>
      </c>
      <c r="E1232" s="249" t="s">
        <v>19</v>
      </c>
      <c r="F1232" s="250" t="s">
        <v>711</v>
      </c>
      <c r="G1232" s="248"/>
      <c r="H1232" s="249" t="s">
        <v>19</v>
      </c>
      <c r="I1232" s="251"/>
      <c r="J1232" s="248"/>
      <c r="K1232" s="248"/>
      <c r="L1232" s="252"/>
      <c r="M1232" s="253"/>
      <c r="N1232" s="254"/>
      <c r="O1232" s="254"/>
      <c r="P1232" s="254"/>
      <c r="Q1232" s="254"/>
      <c r="R1232" s="254"/>
      <c r="S1232" s="254"/>
      <c r="T1232" s="255"/>
      <c r="U1232" s="15"/>
      <c r="V1232" s="15"/>
      <c r="W1232" s="15"/>
      <c r="X1232" s="15"/>
      <c r="Y1232" s="15"/>
      <c r="Z1232" s="15"/>
      <c r="AA1232" s="15"/>
      <c r="AB1232" s="15"/>
      <c r="AC1232" s="15"/>
      <c r="AD1232" s="15"/>
      <c r="AE1232" s="15"/>
      <c r="AT1232" s="256" t="s">
        <v>154</v>
      </c>
      <c r="AU1232" s="256" t="s">
        <v>84</v>
      </c>
      <c r="AV1232" s="15" t="s">
        <v>82</v>
      </c>
      <c r="AW1232" s="15" t="s">
        <v>33</v>
      </c>
      <c r="AX1232" s="15" t="s">
        <v>74</v>
      </c>
      <c r="AY1232" s="256" t="s">
        <v>143</v>
      </c>
    </row>
    <row r="1233" s="13" customFormat="1">
      <c r="A1233" s="13"/>
      <c r="B1233" s="224"/>
      <c r="C1233" s="225"/>
      <c r="D1233" s="226" t="s">
        <v>154</v>
      </c>
      <c r="E1233" s="227" t="s">
        <v>19</v>
      </c>
      <c r="F1233" s="228" t="s">
        <v>712</v>
      </c>
      <c r="G1233" s="225"/>
      <c r="H1233" s="229">
        <v>67.219999999999999</v>
      </c>
      <c r="I1233" s="230"/>
      <c r="J1233" s="225"/>
      <c r="K1233" s="225"/>
      <c r="L1233" s="231"/>
      <c r="M1233" s="232"/>
      <c r="N1233" s="233"/>
      <c r="O1233" s="233"/>
      <c r="P1233" s="233"/>
      <c r="Q1233" s="233"/>
      <c r="R1233" s="233"/>
      <c r="S1233" s="233"/>
      <c r="T1233" s="234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35" t="s">
        <v>154</v>
      </c>
      <c r="AU1233" s="235" t="s">
        <v>84</v>
      </c>
      <c r="AV1233" s="13" t="s">
        <v>84</v>
      </c>
      <c r="AW1233" s="13" t="s">
        <v>33</v>
      </c>
      <c r="AX1233" s="13" t="s">
        <v>74</v>
      </c>
      <c r="AY1233" s="235" t="s">
        <v>143</v>
      </c>
    </row>
    <row r="1234" s="16" customFormat="1">
      <c r="A1234" s="16"/>
      <c r="B1234" s="267"/>
      <c r="C1234" s="268"/>
      <c r="D1234" s="226" t="s">
        <v>154</v>
      </c>
      <c r="E1234" s="269" t="s">
        <v>19</v>
      </c>
      <c r="F1234" s="270" t="s">
        <v>419</v>
      </c>
      <c r="G1234" s="268"/>
      <c r="H1234" s="271">
        <v>67.219999999999999</v>
      </c>
      <c r="I1234" s="272"/>
      <c r="J1234" s="268"/>
      <c r="K1234" s="268"/>
      <c r="L1234" s="273"/>
      <c r="M1234" s="274"/>
      <c r="N1234" s="275"/>
      <c r="O1234" s="275"/>
      <c r="P1234" s="275"/>
      <c r="Q1234" s="275"/>
      <c r="R1234" s="275"/>
      <c r="S1234" s="275"/>
      <c r="T1234" s="276"/>
      <c r="U1234" s="16"/>
      <c r="V1234" s="16"/>
      <c r="W1234" s="16"/>
      <c r="X1234" s="16"/>
      <c r="Y1234" s="16"/>
      <c r="Z1234" s="16"/>
      <c r="AA1234" s="16"/>
      <c r="AB1234" s="16"/>
      <c r="AC1234" s="16"/>
      <c r="AD1234" s="16"/>
      <c r="AE1234" s="16"/>
      <c r="AT1234" s="277" t="s">
        <v>154</v>
      </c>
      <c r="AU1234" s="277" t="s">
        <v>84</v>
      </c>
      <c r="AV1234" s="16" t="s">
        <v>164</v>
      </c>
      <c r="AW1234" s="16" t="s">
        <v>33</v>
      </c>
      <c r="AX1234" s="16" t="s">
        <v>74</v>
      </c>
      <c r="AY1234" s="277" t="s">
        <v>143</v>
      </c>
    </row>
    <row r="1235" s="14" customFormat="1">
      <c r="A1235" s="14"/>
      <c r="B1235" s="236"/>
      <c r="C1235" s="237"/>
      <c r="D1235" s="226" t="s">
        <v>154</v>
      </c>
      <c r="E1235" s="238" t="s">
        <v>19</v>
      </c>
      <c r="F1235" s="239" t="s">
        <v>156</v>
      </c>
      <c r="G1235" s="237"/>
      <c r="H1235" s="240">
        <v>645.38000000000011</v>
      </c>
      <c r="I1235" s="241"/>
      <c r="J1235" s="237"/>
      <c r="K1235" s="237"/>
      <c r="L1235" s="242"/>
      <c r="M1235" s="243"/>
      <c r="N1235" s="244"/>
      <c r="O1235" s="244"/>
      <c r="P1235" s="244"/>
      <c r="Q1235" s="244"/>
      <c r="R1235" s="244"/>
      <c r="S1235" s="244"/>
      <c r="T1235" s="245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246" t="s">
        <v>154</v>
      </c>
      <c r="AU1235" s="246" t="s">
        <v>84</v>
      </c>
      <c r="AV1235" s="14" t="s">
        <v>150</v>
      </c>
      <c r="AW1235" s="14" t="s">
        <v>33</v>
      </c>
      <c r="AX1235" s="14" t="s">
        <v>82</v>
      </c>
      <c r="AY1235" s="246" t="s">
        <v>143</v>
      </c>
    </row>
    <row r="1236" s="2" customFormat="1" ht="24.15" customHeight="1">
      <c r="A1236" s="40"/>
      <c r="B1236" s="41"/>
      <c r="C1236" s="257" t="s">
        <v>1785</v>
      </c>
      <c r="D1236" s="257" t="s">
        <v>203</v>
      </c>
      <c r="E1236" s="258" t="s">
        <v>1786</v>
      </c>
      <c r="F1236" s="259" t="s">
        <v>1787</v>
      </c>
      <c r="G1236" s="260" t="s">
        <v>217</v>
      </c>
      <c r="H1236" s="261">
        <v>709.91800000000001</v>
      </c>
      <c r="I1236" s="262"/>
      <c r="J1236" s="263">
        <f>ROUND(I1236*H1236,2)</f>
        <v>0</v>
      </c>
      <c r="K1236" s="259" t="s">
        <v>167</v>
      </c>
      <c r="L1236" s="264"/>
      <c r="M1236" s="265" t="s">
        <v>19</v>
      </c>
      <c r="N1236" s="266" t="s">
        <v>45</v>
      </c>
      <c r="O1236" s="86"/>
      <c r="P1236" s="215">
        <f>O1236*H1236</f>
        <v>0</v>
      </c>
      <c r="Q1236" s="215">
        <v>0.0038800000000000002</v>
      </c>
      <c r="R1236" s="215">
        <f>Q1236*H1236</f>
        <v>2.75448184</v>
      </c>
      <c r="S1236" s="215">
        <v>0</v>
      </c>
      <c r="T1236" s="216">
        <f>S1236*H1236</f>
        <v>0</v>
      </c>
      <c r="U1236" s="40"/>
      <c r="V1236" s="40"/>
      <c r="W1236" s="40"/>
      <c r="X1236" s="40"/>
      <c r="Y1236" s="40"/>
      <c r="Z1236" s="40"/>
      <c r="AA1236" s="40"/>
      <c r="AB1236" s="40"/>
      <c r="AC1236" s="40"/>
      <c r="AD1236" s="40"/>
      <c r="AE1236" s="40"/>
      <c r="AR1236" s="217" t="s">
        <v>356</v>
      </c>
      <c r="AT1236" s="217" t="s">
        <v>203</v>
      </c>
      <c r="AU1236" s="217" t="s">
        <v>84</v>
      </c>
      <c r="AY1236" s="19" t="s">
        <v>143</v>
      </c>
      <c r="BE1236" s="218">
        <f>IF(N1236="základní",J1236,0)</f>
        <v>0</v>
      </c>
      <c r="BF1236" s="218">
        <f>IF(N1236="snížená",J1236,0)</f>
        <v>0</v>
      </c>
      <c r="BG1236" s="218">
        <f>IF(N1236="zákl. přenesená",J1236,0)</f>
        <v>0</v>
      </c>
      <c r="BH1236" s="218">
        <f>IF(N1236="sníž. přenesená",J1236,0)</f>
        <v>0</v>
      </c>
      <c r="BI1236" s="218">
        <f>IF(N1236="nulová",J1236,0)</f>
        <v>0</v>
      </c>
      <c r="BJ1236" s="19" t="s">
        <v>82</v>
      </c>
      <c r="BK1236" s="218">
        <f>ROUND(I1236*H1236,2)</f>
        <v>0</v>
      </c>
      <c r="BL1236" s="19" t="s">
        <v>237</v>
      </c>
      <c r="BM1236" s="217" t="s">
        <v>1788</v>
      </c>
    </row>
    <row r="1237" s="13" customFormat="1">
      <c r="A1237" s="13"/>
      <c r="B1237" s="224"/>
      <c r="C1237" s="225"/>
      <c r="D1237" s="226" t="s">
        <v>154</v>
      </c>
      <c r="E1237" s="227" t="s">
        <v>19</v>
      </c>
      <c r="F1237" s="228" t="s">
        <v>1789</v>
      </c>
      <c r="G1237" s="225"/>
      <c r="H1237" s="229">
        <v>709.91800000000001</v>
      </c>
      <c r="I1237" s="230"/>
      <c r="J1237" s="225"/>
      <c r="K1237" s="225"/>
      <c r="L1237" s="231"/>
      <c r="M1237" s="232"/>
      <c r="N1237" s="233"/>
      <c r="O1237" s="233"/>
      <c r="P1237" s="233"/>
      <c r="Q1237" s="233"/>
      <c r="R1237" s="233"/>
      <c r="S1237" s="233"/>
      <c r="T1237" s="234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35" t="s">
        <v>154</v>
      </c>
      <c r="AU1237" s="235" t="s">
        <v>84</v>
      </c>
      <c r="AV1237" s="13" t="s">
        <v>84</v>
      </c>
      <c r="AW1237" s="13" t="s">
        <v>33</v>
      </c>
      <c r="AX1237" s="13" t="s">
        <v>74</v>
      </c>
      <c r="AY1237" s="235" t="s">
        <v>143</v>
      </c>
    </row>
    <row r="1238" s="14" customFormat="1">
      <c r="A1238" s="14"/>
      <c r="B1238" s="236"/>
      <c r="C1238" s="237"/>
      <c r="D1238" s="226" t="s">
        <v>154</v>
      </c>
      <c r="E1238" s="238" t="s">
        <v>19</v>
      </c>
      <c r="F1238" s="239" t="s">
        <v>156</v>
      </c>
      <c r="G1238" s="237"/>
      <c r="H1238" s="240">
        <v>709.91800000000001</v>
      </c>
      <c r="I1238" s="241"/>
      <c r="J1238" s="237"/>
      <c r="K1238" s="237"/>
      <c r="L1238" s="242"/>
      <c r="M1238" s="243"/>
      <c r="N1238" s="244"/>
      <c r="O1238" s="244"/>
      <c r="P1238" s="244"/>
      <c r="Q1238" s="244"/>
      <c r="R1238" s="244"/>
      <c r="S1238" s="244"/>
      <c r="T1238" s="245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46" t="s">
        <v>154</v>
      </c>
      <c r="AU1238" s="246" t="s">
        <v>84</v>
      </c>
      <c r="AV1238" s="14" t="s">
        <v>150</v>
      </c>
      <c r="AW1238" s="14" t="s">
        <v>33</v>
      </c>
      <c r="AX1238" s="14" t="s">
        <v>82</v>
      </c>
      <c r="AY1238" s="246" t="s">
        <v>143</v>
      </c>
    </row>
    <row r="1239" s="2" customFormat="1" ht="16.5" customHeight="1">
      <c r="A1239" s="40"/>
      <c r="B1239" s="41"/>
      <c r="C1239" s="206" t="s">
        <v>1790</v>
      </c>
      <c r="D1239" s="206" t="s">
        <v>145</v>
      </c>
      <c r="E1239" s="207" t="s">
        <v>1791</v>
      </c>
      <c r="F1239" s="208" t="s">
        <v>1792</v>
      </c>
      <c r="G1239" s="209" t="s">
        <v>280</v>
      </c>
      <c r="H1239" s="210">
        <v>288.42700000000002</v>
      </c>
      <c r="I1239" s="211"/>
      <c r="J1239" s="212">
        <f>ROUND(I1239*H1239,2)</f>
        <v>0</v>
      </c>
      <c r="K1239" s="208" t="s">
        <v>167</v>
      </c>
      <c r="L1239" s="46"/>
      <c r="M1239" s="213" t="s">
        <v>19</v>
      </c>
      <c r="N1239" s="214" t="s">
        <v>45</v>
      </c>
      <c r="O1239" s="86"/>
      <c r="P1239" s="215">
        <f>O1239*H1239</f>
        <v>0</v>
      </c>
      <c r="Q1239" s="215">
        <v>1.0000000000000001E-05</v>
      </c>
      <c r="R1239" s="215">
        <f>Q1239*H1239</f>
        <v>0.0028842700000000004</v>
      </c>
      <c r="S1239" s="215">
        <v>0</v>
      </c>
      <c r="T1239" s="216">
        <f>S1239*H1239</f>
        <v>0</v>
      </c>
      <c r="U1239" s="40"/>
      <c r="V1239" s="40"/>
      <c r="W1239" s="40"/>
      <c r="X1239" s="40"/>
      <c r="Y1239" s="40"/>
      <c r="Z1239" s="40"/>
      <c r="AA1239" s="40"/>
      <c r="AB1239" s="40"/>
      <c r="AC1239" s="40"/>
      <c r="AD1239" s="40"/>
      <c r="AE1239" s="40"/>
      <c r="AR1239" s="217" t="s">
        <v>237</v>
      </c>
      <c r="AT1239" s="217" t="s">
        <v>145</v>
      </c>
      <c r="AU1239" s="217" t="s">
        <v>84</v>
      </c>
      <c r="AY1239" s="19" t="s">
        <v>143</v>
      </c>
      <c r="BE1239" s="218">
        <f>IF(N1239="základní",J1239,0)</f>
        <v>0</v>
      </c>
      <c r="BF1239" s="218">
        <f>IF(N1239="snížená",J1239,0)</f>
        <v>0</v>
      </c>
      <c r="BG1239" s="218">
        <f>IF(N1239="zákl. přenesená",J1239,0)</f>
        <v>0</v>
      </c>
      <c r="BH1239" s="218">
        <f>IF(N1239="sníž. přenesená",J1239,0)</f>
        <v>0</v>
      </c>
      <c r="BI1239" s="218">
        <f>IF(N1239="nulová",J1239,0)</f>
        <v>0</v>
      </c>
      <c r="BJ1239" s="19" t="s">
        <v>82</v>
      </c>
      <c r="BK1239" s="218">
        <f>ROUND(I1239*H1239,2)</f>
        <v>0</v>
      </c>
      <c r="BL1239" s="19" t="s">
        <v>237</v>
      </c>
      <c r="BM1239" s="217" t="s">
        <v>1793</v>
      </c>
    </row>
    <row r="1240" s="2" customFormat="1">
      <c r="A1240" s="40"/>
      <c r="B1240" s="41"/>
      <c r="C1240" s="42"/>
      <c r="D1240" s="219" t="s">
        <v>152</v>
      </c>
      <c r="E1240" s="42"/>
      <c r="F1240" s="220" t="s">
        <v>1794</v>
      </c>
      <c r="G1240" s="42"/>
      <c r="H1240" s="42"/>
      <c r="I1240" s="221"/>
      <c r="J1240" s="42"/>
      <c r="K1240" s="42"/>
      <c r="L1240" s="46"/>
      <c r="M1240" s="222"/>
      <c r="N1240" s="223"/>
      <c r="O1240" s="86"/>
      <c r="P1240" s="86"/>
      <c r="Q1240" s="86"/>
      <c r="R1240" s="86"/>
      <c r="S1240" s="86"/>
      <c r="T1240" s="87"/>
      <c r="U1240" s="40"/>
      <c r="V1240" s="40"/>
      <c r="W1240" s="40"/>
      <c r="X1240" s="40"/>
      <c r="Y1240" s="40"/>
      <c r="Z1240" s="40"/>
      <c r="AA1240" s="40"/>
      <c r="AB1240" s="40"/>
      <c r="AC1240" s="40"/>
      <c r="AD1240" s="40"/>
      <c r="AE1240" s="40"/>
      <c r="AT1240" s="19" t="s">
        <v>152</v>
      </c>
      <c r="AU1240" s="19" t="s">
        <v>84</v>
      </c>
    </row>
    <row r="1241" s="15" customFormat="1">
      <c r="A1241" s="15"/>
      <c r="B1241" s="247"/>
      <c r="C1241" s="248"/>
      <c r="D1241" s="226" t="s">
        <v>154</v>
      </c>
      <c r="E1241" s="249" t="s">
        <v>19</v>
      </c>
      <c r="F1241" s="250" t="s">
        <v>689</v>
      </c>
      <c r="G1241" s="248"/>
      <c r="H1241" s="249" t="s">
        <v>19</v>
      </c>
      <c r="I1241" s="251"/>
      <c r="J1241" s="248"/>
      <c r="K1241" s="248"/>
      <c r="L1241" s="252"/>
      <c r="M1241" s="253"/>
      <c r="N1241" s="254"/>
      <c r="O1241" s="254"/>
      <c r="P1241" s="254"/>
      <c r="Q1241" s="254"/>
      <c r="R1241" s="254"/>
      <c r="S1241" s="254"/>
      <c r="T1241" s="255"/>
      <c r="U1241" s="15"/>
      <c r="V1241" s="15"/>
      <c r="W1241" s="15"/>
      <c r="X1241" s="15"/>
      <c r="Y1241" s="15"/>
      <c r="Z1241" s="15"/>
      <c r="AA1241" s="15"/>
      <c r="AB1241" s="15"/>
      <c r="AC1241" s="15"/>
      <c r="AD1241" s="15"/>
      <c r="AE1241" s="15"/>
      <c r="AT1241" s="256" t="s">
        <v>154</v>
      </c>
      <c r="AU1241" s="256" t="s">
        <v>84</v>
      </c>
      <c r="AV1241" s="15" t="s">
        <v>82</v>
      </c>
      <c r="AW1241" s="15" t="s">
        <v>33</v>
      </c>
      <c r="AX1241" s="15" t="s">
        <v>74</v>
      </c>
      <c r="AY1241" s="256" t="s">
        <v>143</v>
      </c>
    </row>
    <row r="1242" s="15" customFormat="1">
      <c r="A1242" s="15"/>
      <c r="B1242" s="247"/>
      <c r="C1242" s="248"/>
      <c r="D1242" s="226" t="s">
        <v>154</v>
      </c>
      <c r="E1242" s="249" t="s">
        <v>19</v>
      </c>
      <c r="F1242" s="250" t="s">
        <v>690</v>
      </c>
      <c r="G1242" s="248"/>
      <c r="H1242" s="249" t="s">
        <v>19</v>
      </c>
      <c r="I1242" s="251"/>
      <c r="J1242" s="248"/>
      <c r="K1242" s="248"/>
      <c r="L1242" s="252"/>
      <c r="M1242" s="253"/>
      <c r="N1242" s="254"/>
      <c r="O1242" s="254"/>
      <c r="P1242" s="254"/>
      <c r="Q1242" s="254"/>
      <c r="R1242" s="254"/>
      <c r="S1242" s="254"/>
      <c r="T1242" s="255"/>
      <c r="U1242" s="15"/>
      <c r="V1242" s="15"/>
      <c r="W1242" s="15"/>
      <c r="X1242" s="15"/>
      <c r="Y1242" s="15"/>
      <c r="Z1242" s="15"/>
      <c r="AA1242" s="15"/>
      <c r="AB1242" s="15"/>
      <c r="AC1242" s="15"/>
      <c r="AD1242" s="15"/>
      <c r="AE1242" s="15"/>
      <c r="AT1242" s="256" t="s">
        <v>154</v>
      </c>
      <c r="AU1242" s="256" t="s">
        <v>84</v>
      </c>
      <c r="AV1242" s="15" t="s">
        <v>82</v>
      </c>
      <c r="AW1242" s="15" t="s">
        <v>33</v>
      </c>
      <c r="AX1242" s="15" t="s">
        <v>74</v>
      </c>
      <c r="AY1242" s="256" t="s">
        <v>143</v>
      </c>
    </row>
    <row r="1243" s="13" customFormat="1">
      <c r="A1243" s="13"/>
      <c r="B1243" s="224"/>
      <c r="C1243" s="225"/>
      <c r="D1243" s="226" t="s">
        <v>154</v>
      </c>
      <c r="E1243" s="227" t="s">
        <v>19</v>
      </c>
      <c r="F1243" s="228" t="s">
        <v>1795</v>
      </c>
      <c r="G1243" s="225"/>
      <c r="H1243" s="229">
        <v>24.106000000000002</v>
      </c>
      <c r="I1243" s="230"/>
      <c r="J1243" s="225"/>
      <c r="K1243" s="225"/>
      <c r="L1243" s="231"/>
      <c r="M1243" s="232"/>
      <c r="N1243" s="233"/>
      <c r="O1243" s="233"/>
      <c r="P1243" s="233"/>
      <c r="Q1243" s="233"/>
      <c r="R1243" s="233"/>
      <c r="S1243" s="233"/>
      <c r="T1243" s="234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35" t="s">
        <v>154</v>
      </c>
      <c r="AU1243" s="235" t="s">
        <v>84</v>
      </c>
      <c r="AV1243" s="13" t="s">
        <v>84</v>
      </c>
      <c r="AW1243" s="13" t="s">
        <v>33</v>
      </c>
      <c r="AX1243" s="13" t="s">
        <v>74</v>
      </c>
      <c r="AY1243" s="235" t="s">
        <v>143</v>
      </c>
    </row>
    <row r="1244" s="15" customFormat="1">
      <c r="A1244" s="15"/>
      <c r="B1244" s="247"/>
      <c r="C1244" s="248"/>
      <c r="D1244" s="226" t="s">
        <v>154</v>
      </c>
      <c r="E1244" s="249" t="s">
        <v>19</v>
      </c>
      <c r="F1244" s="250" t="s">
        <v>692</v>
      </c>
      <c r="G1244" s="248"/>
      <c r="H1244" s="249" t="s">
        <v>19</v>
      </c>
      <c r="I1244" s="251"/>
      <c r="J1244" s="248"/>
      <c r="K1244" s="248"/>
      <c r="L1244" s="252"/>
      <c r="M1244" s="253"/>
      <c r="N1244" s="254"/>
      <c r="O1244" s="254"/>
      <c r="P1244" s="254"/>
      <c r="Q1244" s="254"/>
      <c r="R1244" s="254"/>
      <c r="S1244" s="254"/>
      <c r="T1244" s="255"/>
      <c r="U1244" s="15"/>
      <c r="V1244" s="15"/>
      <c r="W1244" s="15"/>
      <c r="X1244" s="15"/>
      <c r="Y1244" s="15"/>
      <c r="Z1244" s="15"/>
      <c r="AA1244" s="15"/>
      <c r="AB1244" s="15"/>
      <c r="AC1244" s="15"/>
      <c r="AD1244" s="15"/>
      <c r="AE1244" s="15"/>
      <c r="AT1244" s="256" t="s">
        <v>154</v>
      </c>
      <c r="AU1244" s="256" t="s">
        <v>84</v>
      </c>
      <c r="AV1244" s="15" t="s">
        <v>82</v>
      </c>
      <c r="AW1244" s="15" t="s">
        <v>33</v>
      </c>
      <c r="AX1244" s="15" t="s">
        <v>74</v>
      </c>
      <c r="AY1244" s="256" t="s">
        <v>143</v>
      </c>
    </row>
    <row r="1245" s="13" customFormat="1">
      <c r="A1245" s="13"/>
      <c r="B1245" s="224"/>
      <c r="C1245" s="225"/>
      <c r="D1245" s="226" t="s">
        <v>154</v>
      </c>
      <c r="E1245" s="227" t="s">
        <v>19</v>
      </c>
      <c r="F1245" s="228" t="s">
        <v>1796</v>
      </c>
      <c r="G1245" s="225"/>
      <c r="H1245" s="229">
        <v>43.488</v>
      </c>
      <c r="I1245" s="230"/>
      <c r="J1245" s="225"/>
      <c r="K1245" s="225"/>
      <c r="L1245" s="231"/>
      <c r="M1245" s="232"/>
      <c r="N1245" s="233"/>
      <c r="O1245" s="233"/>
      <c r="P1245" s="233"/>
      <c r="Q1245" s="233"/>
      <c r="R1245" s="233"/>
      <c r="S1245" s="233"/>
      <c r="T1245" s="234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35" t="s">
        <v>154</v>
      </c>
      <c r="AU1245" s="235" t="s">
        <v>84</v>
      </c>
      <c r="AV1245" s="13" t="s">
        <v>84</v>
      </c>
      <c r="AW1245" s="13" t="s">
        <v>33</v>
      </c>
      <c r="AX1245" s="13" t="s">
        <v>74</v>
      </c>
      <c r="AY1245" s="235" t="s">
        <v>143</v>
      </c>
    </row>
    <row r="1246" s="13" customFormat="1">
      <c r="A1246" s="13"/>
      <c r="B1246" s="224"/>
      <c r="C1246" s="225"/>
      <c r="D1246" s="226" t="s">
        <v>154</v>
      </c>
      <c r="E1246" s="227" t="s">
        <v>19</v>
      </c>
      <c r="F1246" s="228" t="s">
        <v>1797</v>
      </c>
      <c r="G1246" s="225"/>
      <c r="H1246" s="229">
        <v>18.329999999999998</v>
      </c>
      <c r="I1246" s="230"/>
      <c r="J1246" s="225"/>
      <c r="K1246" s="225"/>
      <c r="L1246" s="231"/>
      <c r="M1246" s="232"/>
      <c r="N1246" s="233"/>
      <c r="O1246" s="233"/>
      <c r="P1246" s="233"/>
      <c r="Q1246" s="233"/>
      <c r="R1246" s="233"/>
      <c r="S1246" s="233"/>
      <c r="T1246" s="234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35" t="s">
        <v>154</v>
      </c>
      <c r="AU1246" s="235" t="s">
        <v>84</v>
      </c>
      <c r="AV1246" s="13" t="s">
        <v>84</v>
      </c>
      <c r="AW1246" s="13" t="s">
        <v>33</v>
      </c>
      <c r="AX1246" s="13" t="s">
        <v>74</v>
      </c>
      <c r="AY1246" s="235" t="s">
        <v>143</v>
      </c>
    </row>
    <row r="1247" s="13" customFormat="1">
      <c r="A1247" s="13"/>
      <c r="B1247" s="224"/>
      <c r="C1247" s="225"/>
      <c r="D1247" s="226" t="s">
        <v>154</v>
      </c>
      <c r="E1247" s="227" t="s">
        <v>19</v>
      </c>
      <c r="F1247" s="228" t="s">
        <v>1798</v>
      </c>
      <c r="G1247" s="225"/>
      <c r="H1247" s="229">
        <v>28.998999999999999</v>
      </c>
      <c r="I1247" s="230"/>
      <c r="J1247" s="225"/>
      <c r="K1247" s="225"/>
      <c r="L1247" s="231"/>
      <c r="M1247" s="232"/>
      <c r="N1247" s="233"/>
      <c r="O1247" s="233"/>
      <c r="P1247" s="233"/>
      <c r="Q1247" s="233"/>
      <c r="R1247" s="233"/>
      <c r="S1247" s="233"/>
      <c r="T1247" s="234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35" t="s">
        <v>154</v>
      </c>
      <c r="AU1247" s="235" t="s">
        <v>84</v>
      </c>
      <c r="AV1247" s="13" t="s">
        <v>84</v>
      </c>
      <c r="AW1247" s="13" t="s">
        <v>33</v>
      </c>
      <c r="AX1247" s="13" t="s">
        <v>74</v>
      </c>
      <c r="AY1247" s="235" t="s">
        <v>143</v>
      </c>
    </row>
    <row r="1248" s="13" customFormat="1">
      <c r="A1248" s="13"/>
      <c r="B1248" s="224"/>
      <c r="C1248" s="225"/>
      <c r="D1248" s="226" t="s">
        <v>154</v>
      </c>
      <c r="E1248" s="227" t="s">
        <v>19</v>
      </c>
      <c r="F1248" s="228" t="s">
        <v>1799</v>
      </c>
      <c r="G1248" s="225"/>
      <c r="H1248" s="229">
        <v>17.376000000000001</v>
      </c>
      <c r="I1248" s="230"/>
      <c r="J1248" s="225"/>
      <c r="K1248" s="225"/>
      <c r="L1248" s="231"/>
      <c r="M1248" s="232"/>
      <c r="N1248" s="233"/>
      <c r="O1248" s="233"/>
      <c r="P1248" s="233"/>
      <c r="Q1248" s="233"/>
      <c r="R1248" s="233"/>
      <c r="S1248" s="233"/>
      <c r="T1248" s="234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35" t="s">
        <v>154</v>
      </c>
      <c r="AU1248" s="235" t="s">
        <v>84</v>
      </c>
      <c r="AV1248" s="13" t="s">
        <v>84</v>
      </c>
      <c r="AW1248" s="13" t="s">
        <v>33</v>
      </c>
      <c r="AX1248" s="13" t="s">
        <v>74</v>
      </c>
      <c r="AY1248" s="235" t="s">
        <v>143</v>
      </c>
    </row>
    <row r="1249" s="13" customFormat="1">
      <c r="A1249" s="13"/>
      <c r="B1249" s="224"/>
      <c r="C1249" s="225"/>
      <c r="D1249" s="226" t="s">
        <v>154</v>
      </c>
      <c r="E1249" s="227" t="s">
        <v>19</v>
      </c>
      <c r="F1249" s="228" t="s">
        <v>1800</v>
      </c>
      <c r="G1249" s="225"/>
      <c r="H1249" s="229">
        <v>28.844000000000001</v>
      </c>
      <c r="I1249" s="230"/>
      <c r="J1249" s="225"/>
      <c r="K1249" s="225"/>
      <c r="L1249" s="231"/>
      <c r="M1249" s="232"/>
      <c r="N1249" s="233"/>
      <c r="O1249" s="233"/>
      <c r="P1249" s="233"/>
      <c r="Q1249" s="233"/>
      <c r="R1249" s="233"/>
      <c r="S1249" s="233"/>
      <c r="T1249" s="234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35" t="s">
        <v>154</v>
      </c>
      <c r="AU1249" s="235" t="s">
        <v>84</v>
      </c>
      <c r="AV1249" s="13" t="s">
        <v>84</v>
      </c>
      <c r="AW1249" s="13" t="s">
        <v>33</v>
      </c>
      <c r="AX1249" s="13" t="s">
        <v>74</v>
      </c>
      <c r="AY1249" s="235" t="s">
        <v>143</v>
      </c>
    </row>
    <row r="1250" s="13" customFormat="1">
      <c r="A1250" s="13"/>
      <c r="B1250" s="224"/>
      <c r="C1250" s="225"/>
      <c r="D1250" s="226" t="s">
        <v>154</v>
      </c>
      <c r="E1250" s="227" t="s">
        <v>19</v>
      </c>
      <c r="F1250" s="228" t="s">
        <v>1801</v>
      </c>
      <c r="G1250" s="225"/>
      <c r="H1250" s="229">
        <v>45.957000000000001</v>
      </c>
      <c r="I1250" s="230"/>
      <c r="J1250" s="225"/>
      <c r="K1250" s="225"/>
      <c r="L1250" s="231"/>
      <c r="M1250" s="232"/>
      <c r="N1250" s="233"/>
      <c r="O1250" s="233"/>
      <c r="P1250" s="233"/>
      <c r="Q1250" s="233"/>
      <c r="R1250" s="233"/>
      <c r="S1250" s="233"/>
      <c r="T1250" s="234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35" t="s">
        <v>154</v>
      </c>
      <c r="AU1250" s="235" t="s">
        <v>84</v>
      </c>
      <c r="AV1250" s="13" t="s">
        <v>84</v>
      </c>
      <c r="AW1250" s="13" t="s">
        <v>33</v>
      </c>
      <c r="AX1250" s="13" t="s">
        <v>74</v>
      </c>
      <c r="AY1250" s="235" t="s">
        <v>143</v>
      </c>
    </row>
    <row r="1251" s="13" customFormat="1">
      <c r="A1251" s="13"/>
      <c r="B1251" s="224"/>
      <c r="C1251" s="225"/>
      <c r="D1251" s="226" t="s">
        <v>154</v>
      </c>
      <c r="E1251" s="227" t="s">
        <v>19</v>
      </c>
      <c r="F1251" s="228" t="s">
        <v>1802</v>
      </c>
      <c r="G1251" s="225"/>
      <c r="H1251" s="229">
        <v>48.531999999999996</v>
      </c>
      <c r="I1251" s="230"/>
      <c r="J1251" s="225"/>
      <c r="K1251" s="225"/>
      <c r="L1251" s="231"/>
      <c r="M1251" s="232"/>
      <c r="N1251" s="233"/>
      <c r="O1251" s="233"/>
      <c r="P1251" s="233"/>
      <c r="Q1251" s="233"/>
      <c r="R1251" s="233"/>
      <c r="S1251" s="233"/>
      <c r="T1251" s="234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35" t="s">
        <v>154</v>
      </c>
      <c r="AU1251" s="235" t="s">
        <v>84</v>
      </c>
      <c r="AV1251" s="13" t="s">
        <v>84</v>
      </c>
      <c r="AW1251" s="13" t="s">
        <v>33</v>
      </c>
      <c r="AX1251" s="13" t="s">
        <v>74</v>
      </c>
      <c r="AY1251" s="235" t="s">
        <v>143</v>
      </c>
    </row>
    <row r="1252" s="16" customFormat="1">
      <c r="A1252" s="16"/>
      <c r="B1252" s="267"/>
      <c r="C1252" s="268"/>
      <c r="D1252" s="226" t="s">
        <v>154</v>
      </c>
      <c r="E1252" s="269" t="s">
        <v>19</v>
      </c>
      <c r="F1252" s="270" t="s">
        <v>419</v>
      </c>
      <c r="G1252" s="268"/>
      <c r="H1252" s="271">
        <v>255.63199999999995</v>
      </c>
      <c r="I1252" s="272"/>
      <c r="J1252" s="268"/>
      <c r="K1252" s="268"/>
      <c r="L1252" s="273"/>
      <c r="M1252" s="274"/>
      <c r="N1252" s="275"/>
      <c r="O1252" s="275"/>
      <c r="P1252" s="275"/>
      <c r="Q1252" s="275"/>
      <c r="R1252" s="275"/>
      <c r="S1252" s="275"/>
      <c r="T1252" s="276"/>
      <c r="U1252" s="16"/>
      <c r="V1252" s="16"/>
      <c r="W1252" s="16"/>
      <c r="X1252" s="16"/>
      <c r="Y1252" s="16"/>
      <c r="Z1252" s="16"/>
      <c r="AA1252" s="16"/>
      <c r="AB1252" s="16"/>
      <c r="AC1252" s="16"/>
      <c r="AD1252" s="16"/>
      <c r="AE1252" s="16"/>
      <c r="AT1252" s="277" t="s">
        <v>154</v>
      </c>
      <c r="AU1252" s="277" t="s">
        <v>84</v>
      </c>
      <c r="AV1252" s="16" t="s">
        <v>164</v>
      </c>
      <c r="AW1252" s="16" t="s">
        <v>33</v>
      </c>
      <c r="AX1252" s="16" t="s">
        <v>74</v>
      </c>
      <c r="AY1252" s="277" t="s">
        <v>143</v>
      </c>
    </row>
    <row r="1253" s="15" customFormat="1">
      <c r="A1253" s="15"/>
      <c r="B1253" s="247"/>
      <c r="C1253" s="248"/>
      <c r="D1253" s="226" t="s">
        <v>154</v>
      </c>
      <c r="E1253" s="249" t="s">
        <v>19</v>
      </c>
      <c r="F1253" s="250" t="s">
        <v>711</v>
      </c>
      <c r="G1253" s="248"/>
      <c r="H1253" s="249" t="s">
        <v>19</v>
      </c>
      <c r="I1253" s="251"/>
      <c r="J1253" s="248"/>
      <c r="K1253" s="248"/>
      <c r="L1253" s="252"/>
      <c r="M1253" s="253"/>
      <c r="N1253" s="254"/>
      <c r="O1253" s="254"/>
      <c r="P1253" s="254"/>
      <c r="Q1253" s="254"/>
      <c r="R1253" s="254"/>
      <c r="S1253" s="254"/>
      <c r="T1253" s="255"/>
      <c r="U1253" s="15"/>
      <c r="V1253" s="15"/>
      <c r="W1253" s="15"/>
      <c r="X1253" s="15"/>
      <c r="Y1253" s="15"/>
      <c r="Z1253" s="15"/>
      <c r="AA1253" s="15"/>
      <c r="AB1253" s="15"/>
      <c r="AC1253" s="15"/>
      <c r="AD1253" s="15"/>
      <c r="AE1253" s="15"/>
      <c r="AT1253" s="256" t="s">
        <v>154</v>
      </c>
      <c r="AU1253" s="256" t="s">
        <v>84</v>
      </c>
      <c r="AV1253" s="15" t="s">
        <v>82</v>
      </c>
      <c r="AW1253" s="15" t="s">
        <v>33</v>
      </c>
      <c r="AX1253" s="15" t="s">
        <v>74</v>
      </c>
      <c r="AY1253" s="256" t="s">
        <v>143</v>
      </c>
    </row>
    <row r="1254" s="13" customFormat="1">
      <c r="A1254" s="13"/>
      <c r="B1254" s="224"/>
      <c r="C1254" s="225"/>
      <c r="D1254" s="226" t="s">
        <v>154</v>
      </c>
      <c r="E1254" s="227" t="s">
        <v>19</v>
      </c>
      <c r="F1254" s="228" t="s">
        <v>1803</v>
      </c>
      <c r="G1254" s="225"/>
      <c r="H1254" s="229">
        <v>32.795000000000002</v>
      </c>
      <c r="I1254" s="230"/>
      <c r="J1254" s="225"/>
      <c r="K1254" s="225"/>
      <c r="L1254" s="231"/>
      <c r="M1254" s="232"/>
      <c r="N1254" s="233"/>
      <c r="O1254" s="233"/>
      <c r="P1254" s="233"/>
      <c r="Q1254" s="233"/>
      <c r="R1254" s="233"/>
      <c r="S1254" s="233"/>
      <c r="T1254" s="234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35" t="s">
        <v>154</v>
      </c>
      <c r="AU1254" s="235" t="s">
        <v>84</v>
      </c>
      <c r="AV1254" s="13" t="s">
        <v>84</v>
      </c>
      <c r="AW1254" s="13" t="s">
        <v>33</v>
      </c>
      <c r="AX1254" s="13" t="s">
        <v>74</v>
      </c>
      <c r="AY1254" s="235" t="s">
        <v>143</v>
      </c>
    </row>
    <row r="1255" s="16" customFormat="1">
      <c r="A1255" s="16"/>
      <c r="B1255" s="267"/>
      <c r="C1255" s="268"/>
      <c r="D1255" s="226" t="s">
        <v>154</v>
      </c>
      <c r="E1255" s="269" t="s">
        <v>19</v>
      </c>
      <c r="F1255" s="270" t="s">
        <v>419</v>
      </c>
      <c r="G1255" s="268"/>
      <c r="H1255" s="271">
        <v>32.795000000000002</v>
      </c>
      <c r="I1255" s="272"/>
      <c r="J1255" s="268"/>
      <c r="K1255" s="268"/>
      <c r="L1255" s="273"/>
      <c r="M1255" s="274"/>
      <c r="N1255" s="275"/>
      <c r="O1255" s="275"/>
      <c r="P1255" s="275"/>
      <c r="Q1255" s="275"/>
      <c r="R1255" s="275"/>
      <c r="S1255" s="275"/>
      <c r="T1255" s="276"/>
      <c r="U1255" s="16"/>
      <c r="V1255" s="16"/>
      <c r="W1255" s="16"/>
      <c r="X1255" s="16"/>
      <c r="Y1255" s="16"/>
      <c r="Z1255" s="16"/>
      <c r="AA1255" s="16"/>
      <c r="AB1255" s="16"/>
      <c r="AC1255" s="16"/>
      <c r="AD1255" s="16"/>
      <c r="AE1255" s="16"/>
      <c r="AT1255" s="277" t="s">
        <v>154</v>
      </c>
      <c r="AU1255" s="277" t="s">
        <v>84</v>
      </c>
      <c r="AV1255" s="16" t="s">
        <v>164</v>
      </c>
      <c r="AW1255" s="16" t="s">
        <v>33</v>
      </c>
      <c r="AX1255" s="16" t="s">
        <v>74</v>
      </c>
      <c r="AY1255" s="277" t="s">
        <v>143</v>
      </c>
    </row>
    <row r="1256" s="14" customFormat="1">
      <c r="A1256" s="14"/>
      <c r="B1256" s="236"/>
      <c r="C1256" s="237"/>
      <c r="D1256" s="226" t="s">
        <v>154</v>
      </c>
      <c r="E1256" s="238" t="s">
        <v>19</v>
      </c>
      <c r="F1256" s="239" t="s">
        <v>156</v>
      </c>
      <c r="G1256" s="237"/>
      <c r="H1256" s="240">
        <v>288.42699999999996</v>
      </c>
      <c r="I1256" s="241"/>
      <c r="J1256" s="237"/>
      <c r="K1256" s="237"/>
      <c r="L1256" s="242"/>
      <c r="M1256" s="243"/>
      <c r="N1256" s="244"/>
      <c r="O1256" s="244"/>
      <c r="P1256" s="244"/>
      <c r="Q1256" s="244"/>
      <c r="R1256" s="244"/>
      <c r="S1256" s="244"/>
      <c r="T1256" s="245"/>
      <c r="U1256" s="14"/>
      <c r="V1256" s="14"/>
      <c r="W1256" s="14"/>
      <c r="X1256" s="14"/>
      <c r="Y1256" s="14"/>
      <c r="Z1256" s="14"/>
      <c r="AA1256" s="14"/>
      <c r="AB1256" s="14"/>
      <c r="AC1256" s="14"/>
      <c r="AD1256" s="14"/>
      <c r="AE1256" s="14"/>
      <c r="AT1256" s="246" t="s">
        <v>154</v>
      </c>
      <c r="AU1256" s="246" t="s">
        <v>84</v>
      </c>
      <c r="AV1256" s="14" t="s">
        <v>150</v>
      </c>
      <c r="AW1256" s="14" t="s">
        <v>33</v>
      </c>
      <c r="AX1256" s="14" t="s">
        <v>82</v>
      </c>
      <c r="AY1256" s="246" t="s">
        <v>143</v>
      </c>
    </row>
    <row r="1257" s="2" customFormat="1" ht="16.5" customHeight="1">
      <c r="A1257" s="40"/>
      <c r="B1257" s="41"/>
      <c r="C1257" s="257" t="s">
        <v>1804</v>
      </c>
      <c r="D1257" s="257" t="s">
        <v>203</v>
      </c>
      <c r="E1257" s="258" t="s">
        <v>1805</v>
      </c>
      <c r="F1257" s="259" t="s">
        <v>1806</v>
      </c>
      <c r="G1257" s="260" t="s">
        <v>280</v>
      </c>
      <c r="H1257" s="261">
        <v>294.19600000000003</v>
      </c>
      <c r="I1257" s="262"/>
      <c r="J1257" s="263">
        <f>ROUND(I1257*H1257,2)</f>
        <v>0</v>
      </c>
      <c r="K1257" s="259" t="s">
        <v>167</v>
      </c>
      <c r="L1257" s="264"/>
      <c r="M1257" s="265" t="s">
        <v>19</v>
      </c>
      <c r="N1257" s="266" t="s">
        <v>45</v>
      </c>
      <c r="O1257" s="86"/>
      <c r="P1257" s="215">
        <f>O1257*H1257</f>
        <v>0</v>
      </c>
      <c r="Q1257" s="215">
        <v>0.00035</v>
      </c>
      <c r="R1257" s="215">
        <f>Q1257*H1257</f>
        <v>0.10296860000000001</v>
      </c>
      <c r="S1257" s="215">
        <v>0</v>
      </c>
      <c r="T1257" s="216">
        <f>S1257*H1257</f>
        <v>0</v>
      </c>
      <c r="U1257" s="40"/>
      <c r="V1257" s="40"/>
      <c r="W1257" s="40"/>
      <c r="X1257" s="40"/>
      <c r="Y1257" s="40"/>
      <c r="Z1257" s="40"/>
      <c r="AA1257" s="40"/>
      <c r="AB1257" s="40"/>
      <c r="AC1257" s="40"/>
      <c r="AD1257" s="40"/>
      <c r="AE1257" s="40"/>
      <c r="AR1257" s="217" t="s">
        <v>356</v>
      </c>
      <c r="AT1257" s="217" t="s">
        <v>203</v>
      </c>
      <c r="AU1257" s="217" t="s">
        <v>84</v>
      </c>
      <c r="AY1257" s="19" t="s">
        <v>143</v>
      </c>
      <c r="BE1257" s="218">
        <f>IF(N1257="základní",J1257,0)</f>
        <v>0</v>
      </c>
      <c r="BF1257" s="218">
        <f>IF(N1257="snížená",J1257,0)</f>
        <v>0</v>
      </c>
      <c r="BG1257" s="218">
        <f>IF(N1257="zákl. přenesená",J1257,0)</f>
        <v>0</v>
      </c>
      <c r="BH1257" s="218">
        <f>IF(N1257="sníž. přenesená",J1257,0)</f>
        <v>0</v>
      </c>
      <c r="BI1257" s="218">
        <f>IF(N1257="nulová",J1257,0)</f>
        <v>0</v>
      </c>
      <c r="BJ1257" s="19" t="s">
        <v>82</v>
      </c>
      <c r="BK1257" s="218">
        <f>ROUND(I1257*H1257,2)</f>
        <v>0</v>
      </c>
      <c r="BL1257" s="19" t="s">
        <v>237</v>
      </c>
      <c r="BM1257" s="217" t="s">
        <v>1807</v>
      </c>
    </row>
    <row r="1258" s="13" customFormat="1">
      <c r="A1258" s="13"/>
      <c r="B1258" s="224"/>
      <c r="C1258" s="225"/>
      <c r="D1258" s="226" t="s">
        <v>154</v>
      </c>
      <c r="E1258" s="227" t="s">
        <v>19</v>
      </c>
      <c r="F1258" s="228" t="s">
        <v>1808</v>
      </c>
      <c r="G1258" s="225"/>
      <c r="H1258" s="229">
        <v>294.19600000000003</v>
      </c>
      <c r="I1258" s="230"/>
      <c r="J1258" s="225"/>
      <c r="K1258" s="225"/>
      <c r="L1258" s="231"/>
      <c r="M1258" s="232"/>
      <c r="N1258" s="233"/>
      <c r="O1258" s="233"/>
      <c r="P1258" s="233"/>
      <c r="Q1258" s="233"/>
      <c r="R1258" s="233"/>
      <c r="S1258" s="233"/>
      <c r="T1258" s="234"/>
      <c r="U1258" s="13"/>
      <c r="V1258" s="13"/>
      <c r="W1258" s="13"/>
      <c r="X1258" s="13"/>
      <c r="Y1258" s="13"/>
      <c r="Z1258" s="13"/>
      <c r="AA1258" s="13"/>
      <c r="AB1258" s="13"/>
      <c r="AC1258" s="13"/>
      <c r="AD1258" s="13"/>
      <c r="AE1258" s="13"/>
      <c r="AT1258" s="235" t="s">
        <v>154</v>
      </c>
      <c r="AU1258" s="235" t="s">
        <v>84</v>
      </c>
      <c r="AV1258" s="13" t="s">
        <v>84</v>
      </c>
      <c r="AW1258" s="13" t="s">
        <v>33</v>
      </c>
      <c r="AX1258" s="13" t="s">
        <v>82</v>
      </c>
      <c r="AY1258" s="235" t="s">
        <v>143</v>
      </c>
    </row>
    <row r="1259" s="2" customFormat="1" ht="24.15" customHeight="1">
      <c r="A1259" s="40"/>
      <c r="B1259" s="41"/>
      <c r="C1259" s="206" t="s">
        <v>1809</v>
      </c>
      <c r="D1259" s="206" t="s">
        <v>145</v>
      </c>
      <c r="E1259" s="207" t="s">
        <v>1810</v>
      </c>
      <c r="F1259" s="208" t="s">
        <v>1811</v>
      </c>
      <c r="G1259" s="209" t="s">
        <v>655</v>
      </c>
      <c r="H1259" s="278"/>
      <c r="I1259" s="211"/>
      <c r="J1259" s="212">
        <f>ROUND(I1259*H1259,2)</f>
        <v>0</v>
      </c>
      <c r="K1259" s="208" t="s">
        <v>167</v>
      </c>
      <c r="L1259" s="46"/>
      <c r="M1259" s="213" t="s">
        <v>19</v>
      </c>
      <c r="N1259" s="214" t="s">
        <v>45</v>
      </c>
      <c r="O1259" s="86"/>
      <c r="P1259" s="215">
        <f>O1259*H1259</f>
        <v>0</v>
      </c>
      <c r="Q1259" s="215">
        <v>0</v>
      </c>
      <c r="R1259" s="215">
        <f>Q1259*H1259</f>
        <v>0</v>
      </c>
      <c r="S1259" s="215">
        <v>0</v>
      </c>
      <c r="T1259" s="216">
        <f>S1259*H1259</f>
        <v>0</v>
      </c>
      <c r="U1259" s="40"/>
      <c r="V1259" s="40"/>
      <c r="W1259" s="40"/>
      <c r="X1259" s="40"/>
      <c r="Y1259" s="40"/>
      <c r="Z1259" s="40"/>
      <c r="AA1259" s="40"/>
      <c r="AB1259" s="40"/>
      <c r="AC1259" s="40"/>
      <c r="AD1259" s="40"/>
      <c r="AE1259" s="40"/>
      <c r="AR1259" s="217" t="s">
        <v>237</v>
      </c>
      <c r="AT1259" s="217" t="s">
        <v>145</v>
      </c>
      <c r="AU1259" s="217" t="s">
        <v>84</v>
      </c>
      <c r="AY1259" s="19" t="s">
        <v>143</v>
      </c>
      <c r="BE1259" s="218">
        <f>IF(N1259="základní",J1259,0)</f>
        <v>0</v>
      </c>
      <c r="BF1259" s="218">
        <f>IF(N1259="snížená",J1259,0)</f>
        <v>0</v>
      </c>
      <c r="BG1259" s="218">
        <f>IF(N1259="zákl. přenesená",J1259,0)</f>
        <v>0</v>
      </c>
      <c r="BH1259" s="218">
        <f>IF(N1259="sníž. přenesená",J1259,0)</f>
        <v>0</v>
      </c>
      <c r="BI1259" s="218">
        <f>IF(N1259="nulová",J1259,0)</f>
        <v>0</v>
      </c>
      <c r="BJ1259" s="19" t="s">
        <v>82</v>
      </c>
      <c r="BK1259" s="218">
        <f>ROUND(I1259*H1259,2)</f>
        <v>0</v>
      </c>
      <c r="BL1259" s="19" t="s">
        <v>237</v>
      </c>
      <c r="BM1259" s="217" t="s">
        <v>1812</v>
      </c>
    </row>
    <row r="1260" s="2" customFormat="1">
      <c r="A1260" s="40"/>
      <c r="B1260" s="41"/>
      <c r="C1260" s="42"/>
      <c r="D1260" s="219" t="s">
        <v>152</v>
      </c>
      <c r="E1260" s="42"/>
      <c r="F1260" s="220" t="s">
        <v>1813</v>
      </c>
      <c r="G1260" s="42"/>
      <c r="H1260" s="42"/>
      <c r="I1260" s="221"/>
      <c r="J1260" s="42"/>
      <c r="K1260" s="42"/>
      <c r="L1260" s="46"/>
      <c r="M1260" s="222"/>
      <c r="N1260" s="223"/>
      <c r="O1260" s="86"/>
      <c r="P1260" s="86"/>
      <c r="Q1260" s="86"/>
      <c r="R1260" s="86"/>
      <c r="S1260" s="86"/>
      <c r="T1260" s="87"/>
      <c r="U1260" s="40"/>
      <c r="V1260" s="40"/>
      <c r="W1260" s="40"/>
      <c r="X1260" s="40"/>
      <c r="Y1260" s="40"/>
      <c r="Z1260" s="40"/>
      <c r="AA1260" s="40"/>
      <c r="AB1260" s="40"/>
      <c r="AC1260" s="40"/>
      <c r="AD1260" s="40"/>
      <c r="AE1260" s="40"/>
      <c r="AT1260" s="19" t="s">
        <v>152</v>
      </c>
      <c r="AU1260" s="19" t="s">
        <v>84</v>
      </c>
    </row>
    <row r="1261" s="12" customFormat="1" ht="22.8" customHeight="1">
      <c r="A1261" s="12"/>
      <c r="B1261" s="190"/>
      <c r="C1261" s="191"/>
      <c r="D1261" s="192" t="s">
        <v>73</v>
      </c>
      <c r="E1261" s="204" t="s">
        <v>1814</v>
      </c>
      <c r="F1261" s="204" t="s">
        <v>1815</v>
      </c>
      <c r="G1261" s="191"/>
      <c r="H1261" s="191"/>
      <c r="I1261" s="194"/>
      <c r="J1261" s="205">
        <f>BK1261</f>
        <v>0</v>
      </c>
      <c r="K1261" s="191"/>
      <c r="L1261" s="196"/>
      <c r="M1261" s="197"/>
      <c r="N1261" s="198"/>
      <c r="O1261" s="198"/>
      <c r="P1261" s="199">
        <f>SUM(P1262:P1314)</f>
        <v>0</v>
      </c>
      <c r="Q1261" s="198"/>
      <c r="R1261" s="199">
        <f>SUM(R1262:R1314)</f>
        <v>6.3002580000000004</v>
      </c>
      <c r="S1261" s="198"/>
      <c r="T1261" s="200">
        <f>SUM(T1262:T1314)</f>
        <v>0</v>
      </c>
      <c r="U1261" s="12"/>
      <c r="V1261" s="12"/>
      <c r="W1261" s="12"/>
      <c r="X1261" s="12"/>
      <c r="Y1261" s="12"/>
      <c r="Z1261" s="12"/>
      <c r="AA1261" s="12"/>
      <c r="AB1261" s="12"/>
      <c r="AC1261" s="12"/>
      <c r="AD1261" s="12"/>
      <c r="AE1261" s="12"/>
      <c r="AR1261" s="201" t="s">
        <v>84</v>
      </c>
      <c r="AT1261" s="202" t="s">
        <v>73</v>
      </c>
      <c r="AU1261" s="202" t="s">
        <v>82</v>
      </c>
      <c r="AY1261" s="201" t="s">
        <v>143</v>
      </c>
      <c r="BK1261" s="203">
        <f>SUM(BK1262:BK1314)</f>
        <v>0</v>
      </c>
    </row>
    <row r="1262" s="2" customFormat="1" ht="16.5" customHeight="1">
      <c r="A1262" s="40"/>
      <c r="B1262" s="41"/>
      <c r="C1262" s="206" t="s">
        <v>1816</v>
      </c>
      <c r="D1262" s="206" t="s">
        <v>145</v>
      </c>
      <c r="E1262" s="207" t="s">
        <v>1817</v>
      </c>
      <c r="F1262" s="208" t="s">
        <v>1818</v>
      </c>
      <c r="G1262" s="209" t="s">
        <v>217</v>
      </c>
      <c r="H1262" s="210">
        <v>215.83600000000001</v>
      </c>
      <c r="I1262" s="211"/>
      <c r="J1262" s="212">
        <f>ROUND(I1262*H1262,2)</f>
        <v>0</v>
      </c>
      <c r="K1262" s="208" t="s">
        <v>167</v>
      </c>
      <c r="L1262" s="46"/>
      <c r="M1262" s="213" t="s">
        <v>19</v>
      </c>
      <c r="N1262" s="214" t="s">
        <v>45</v>
      </c>
      <c r="O1262" s="86"/>
      <c r="P1262" s="215">
        <f>O1262*H1262</f>
        <v>0</v>
      </c>
      <c r="Q1262" s="215">
        <v>0</v>
      </c>
      <c r="R1262" s="215">
        <f>Q1262*H1262</f>
        <v>0</v>
      </c>
      <c r="S1262" s="215">
        <v>0</v>
      </c>
      <c r="T1262" s="216">
        <f>S1262*H1262</f>
        <v>0</v>
      </c>
      <c r="U1262" s="40"/>
      <c r="V1262" s="40"/>
      <c r="W1262" s="40"/>
      <c r="X1262" s="40"/>
      <c r="Y1262" s="40"/>
      <c r="Z1262" s="40"/>
      <c r="AA1262" s="40"/>
      <c r="AB1262" s="40"/>
      <c r="AC1262" s="40"/>
      <c r="AD1262" s="40"/>
      <c r="AE1262" s="40"/>
      <c r="AR1262" s="217" t="s">
        <v>237</v>
      </c>
      <c r="AT1262" s="217" t="s">
        <v>145</v>
      </c>
      <c r="AU1262" s="217" t="s">
        <v>84</v>
      </c>
      <c r="AY1262" s="19" t="s">
        <v>143</v>
      </c>
      <c r="BE1262" s="218">
        <f>IF(N1262="základní",J1262,0)</f>
        <v>0</v>
      </c>
      <c r="BF1262" s="218">
        <f>IF(N1262="snížená",J1262,0)</f>
        <v>0</v>
      </c>
      <c r="BG1262" s="218">
        <f>IF(N1262="zákl. přenesená",J1262,0)</f>
        <v>0</v>
      </c>
      <c r="BH1262" s="218">
        <f>IF(N1262="sníž. přenesená",J1262,0)</f>
        <v>0</v>
      </c>
      <c r="BI1262" s="218">
        <f>IF(N1262="nulová",J1262,0)</f>
        <v>0</v>
      </c>
      <c r="BJ1262" s="19" t="s">
        <v>82</v>
      </c>
      <c r="BK1262" s="218">
        <f>ROUND(I1262*H1262,2)</f>
        <v>0</v>
      </c>
      <c r="BL1262" s="19" t="s">
        <v>237</v>
      </c>
      <c r="BM1262" s="217" t="s">
        <v>1819</v>
      </c>
    </row>
    <row r="1263" s="2" customFormat="1">
      <c r="A1263" s="40"/>
      <c r="B1263" s="41"/>
      <c r="C1263" s="42"/>
      <c r="D1263" s="219" t="s">
        <v>152</v>
      </c>
      <c r="E1263" s="42"/>
      <c r="F1263" s="220" t="s">
        <v>1820</v>
      </c>
      <c r="G1263" s="42"/>
      <c r="H1263" s="42"/>
      <c r="I1263" s="221"/>
      <c r="J1263" s="42"/>
      <c r="K1263" s="42"/>
      <c r="L1263" s="46"/>
      <c r="M1263" s="222"/>
      <c r="N1263" s="223"/>
      <c r="O1263" s="86"/>
      <c r="P1263" s="86"/>
      <c r="Q1263" s="86"/>
      <c r="R1263" s="86"/>
      <c r="S1263" s="86"/>
      <c r="T1263" s="87"/>
      <c r="U1263" s="40"/>
      <c r="V1263" s="40"/>
      <c r="W1263" s="40"/>
      <c r="X1263" s="40"/>
      <c r="Y1263" s="40"/>
      <c r="Z1263" s="40"/>
      <c r="AA1263" s="40"/>
      <c r="AB1263" s="40"/>
      <c r="AC1263" s="40"/>
      <c r="AD1263" s="40"/>
      <c r="AE1263" s="40"/>
      <c r="AT1263" s="19" t="s">
        <v>152</v>
      </c>
      <c r="AU1263" s="19" t="s">
        <v>84</v>
      </c>
    </row>
    <row r="1264" s="2" customFormat="1" ht="16.5" customHeight="1">
      <c r="A1264" s="40"/>
      <c r="B1264" s="41"/>
      <c r="C1264" s="206" t="s">
        <v>1821</v>
      </c>
      <c r="D1264" s="206" t="s">
        <v>145</v>
      </c>
      <c r="E1264" s="207" t="s">
        <v>1822</v>
      </c>
      <c r="F1264" s="208" t="s">
        <v>1823</v>
      </c>
      <c r="G1264" s="209" t="s">
        <v>217</v>
      </c>
      <c r="H1264" s="210">
        <v>215.83600000000001</v>
      </c>
      <c r="I1264" s="211"/>
      <c r="J1264" s="212">
        <f>ROUND(I1264*H1264,2)</f>
        <v>0</v>
      </c>
      <c r="K1264" s="208" t="s">
        <v>167</v>
      </c>
      <c r="L1264" s="46"/>
      <c r="M1264" s="213" t="s">
        <v>19</v>
      </c>
      <c r="N1264" s="214" t="s">
        <v>45</v>
      </c>
      <c r="O1264" s="86"/>
      <c r="P1264" s="215">
        <f>O1264*H1264</f>
        <v>0</v>
      </c>
      <c r="Q1264" s="215">
        <v>0.00029999999999999997</v>
      </c>
      <c r="R1264" s="215">
        <f>Q1264*H1264</f>
        <v>0.064750799999999997</v>
      </c>
      <c r="S1264" s="215">
        <v>0</v>
      </c>
      <c r="T1264" s="216">
        <f>S1264*H1264</f>
        <v>0</v>
      </c>
      <c r="U1264" s="40"/>
      <c r="V1264" s="40"/>
      <c r="W1264" s="40"/>
      <c r="X1264" s="40"/>
      <c r="Y1264" s="40"/>
      <c r="Z1264" s="40"/>
      <c r="AA1264" s="40"/>
      <c r="AB1264" s="40"/>
      <c r="AC1264" s="40"/>
      <c r="AD1264" s="40"/>
      <c r="AE1264" s="40"/>
      <c r="AR1264" s="217" t="s">
        <v>237</v>
      </c>
      <c r="AT1264" s="217" t="s">
        <v>145</v>
      </c>
      <c r="AU1264" s="217" t="s">
        <v>84</v>
      </c>
      <c r="AY1264" s="19" t="s">
        <v>143</v>
      </c>
      <c r="BE1264" s="218">
        <f>IF(N1264="základní",J1264,0)</f>
        <v>0</v>
      </c>
      <c r="BF1264" s="218">
        <f>IF(N1264="snížená",J1264,0)</f>
        <v>0</v>
      </c>
      <c r="BG1264" s="218">
        <f>IF(N1264="zákl. přenesená",J1264,0)</f>
        <v>0</v>
      </c>
      <c r="BH1264" s="218">
        <f>IF(N1264="sníž. přenesená",J1264,0)</f>
        <v>0</v>
      </c>
      <c r="BI1264" s="218">
        <f>IF(N1264="nulová",J1264,0)</f>
        <v>0</v>
      </c>
      <c r="BJ1264" s="19" t="s">
        <v>82</v>
      </c>
      <c r="BK1264" s="218">
        <f>ROUND(I1264*H1264,2)</f>
        <v>0</v>
      </c>
      <c r="BL1264" s="19" t="s">
        <v>237</v>
      </c>
      <c r="BM1264" s="217" t="s">
        <v>1824</v>
      </c>
    </row>
    <row r="1265" s="2" customFormat="1">
      <c r="A1265" s="40"/>
      <c r="B1265" s="41"/>
      <c r="C1265" s="42"/>
      <c r="D1265" s="219" t="s">
        <v>152</v>
      </c>
      <c r="E1265" s="42"/>
      <c r="F1265" s="220" t="s">
        <v>1825</v>
      </c>
      <c r="G1265" s="42"/>
      <c r="H1265" s="42"/>
      <c r="I1265" s="221"/>
      <c r="J1265" s="42"/>
      <c r="K1265" s="42"/>
      <c r="L1265" s="46"/>
      <c r="M1265" s="222"/>
      <c r="N1265" s="223"/>
      <c r="O1265" s="86"/>
      <c r="P1265" s="86"/>
      <c r="Q1265" s="86"/>
      <c r="R1265" s="86"/>
      <c r="S1265" s="86"/>
      <c r="T1265" s="87"/>
      <c r="U1265" s="40"/>
      <c r="V1265" s="40"/>
      <c r="W1265" s="40"/>
      <c r="X1265" s="40"/>
      <c r="Y1265" s="40"/>
      <c r="Z1265" s="40"/>
      <c r="AA1265" s="40"/>
      <c r="AB1265" s="40"/>
      <c r="AC1265" s="40"/>
      <c r="AD1265" s="40"/>
      <c r="AE1265" s="40"/>
      <c r="AT1265" s="19" t="s">
        <v>152</v>
      </c>
      <c r="AU1265" s="19" t="s">
        <v>84</v>
      </c>
    </row>
    <row r="1266" s="15" customFormat="1">
      <c r="A1266" s="15"/>
      <c r="B1266" s="247"/>
      <c r="C1266" s="248"/>
      <c r="D1266" s="226" t="s">
        <v>154</v>
      </c>
      <c r="E1266" s="249" t="s">
        <v>19</v>
      </c>
      <c r="F1266" s="250" t="s">
        <v>1148</v>
      </c>
      <c r="G1266" s="248"/>
      <c r="H1266" s="249" t="s">
        <v>19</v>
      </c>
      <c r="I1266" s="251"/>
      <c r="J1266" s="248"/>
      <c r="K1266" s="248"/>
      <c r="L1266" s="252"/>
      <c r="M1266" s="253"/>
      <c r="N1266" s="254"/>
      <c r="O1266" s="254"/>
      <c r="P1266" s="254"/>
      <c r="Q1266" s="254"/>
      <c r="R1266" s="254"/>
      <c r="S1266" s="254"/>
      <c r="T1266" s="255"/>
      <c r="U1266" s="15"/>
      <c r="V1266" s="15"/>
      <c r="W1266" s="15"/>
      <c r="X1266" s="15"/>
      <c r="Y1266" s="15"/>
      <c r="Z1266" s="15"/>
      <c r="AA1266" s="15"/>
      <c r="AB1266" s="15"/>
      <c r="AC1266" s="15"/>
      <c r="AD1266" s="15"/>
      <c r="AE1266" s="15"/>
      <c r="AT1266" s="256" t="s">
        <v>154</v>
      </c>
      <c r="AU1266" s="256" t="s">
        <v>84</v>
      </c>
      <c r="AV1266" s="15" t="s">
        <v>82</v>
      </c>
      <c r="AW1266" s="15" t="s">
        <v>33</v>
      </c>
      <c r="AX1266" s="15" t="s">
        <v>74</v>
      </c>
      <c r="AY1266" s="256" t="s">
        <v>143</v>
      </c>
    </row>
    <row r="1267" s="13" customFormat="1">
      <c r="A1267" s="13"/>
      <c r="B1267" s="224"/>
      <c r="C1267" s="225"/>
      <c r="D1267" s="226" t="s">
        <v>154</v>
      </c>
      <c r="E1267" s="227" t="s">
        <v>19</v>
      </c>
      <c r="F1267" s="228" t="s">
        <v>1826</v>
      </c>
      <c r="G1267" s="225"/>
      <c r="H1267" s="229">
        <v>18.690000000000001</v>
      </c>
      <c r="I1267" s="230"/>
      <c r="J1267" s="225"/>
      <c r="K1267" s="225"/>
      <c r="L1267" s="231"/>
      <c r="M1267" s="232"/>
      <c r="N1267" s="233"/>
      <c r="O1267" s="233"/>
      <c r="P1267" s="233"/>
      <c r="Q1267" s="233"/>
      <c r="R1267" s="233"/>
      <c r="S1267" s="233"/>
      <c r="T1267" s="234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35" t="s">
        <v>154</v>
      </c>
      <c r="AU1267" s="235" t="s">
        <v>84</v>
      </c>
      <c r="AV1267" s="13" t="s">
        <v>84</v>
      </c>
      <c r="AW1267" s="13" t="s">
        <v>33</v>
      </c>
      <c r="AX1267" s="13" t="s">
        <v>74</v>
      </c>
      <c r="AY1267" s="235" t="s">
        <v>143</v>
      </c>
    </row>
    <row r="1268" s="13" customFormat="1">
      <c r="A1268" s="13"/>
      <c r="B1268" s="224"/>
      <c r="C1268" s="225"/>
      <c r="D1268" s="226" t="s">
        <v>154</v>
      </c>
      <c r="E1268" s="227" t="s">
        <v>19</v>
      </c>
      <c r="F1268" s="228" t="s">
        <v>1827</v>
      </c>
      <c r="G1268" s="225"/>
      <c r="H1268" s="229">
        <v>-2.758</v>
      </c>
      <c r="I1268" s="230"/>
      <c r="J1268" s="225"/>
      <c r="K1268" s="225"/>
      <c r="L1268" s="231"/>
      <c r="M1268" s="232"/>
      <c r="N1268" s="233"/>
      <c r="O1268" s="233"/>
      <c r="P1268" s="233"/>
      <c r="Q1268" s="233"/>
      <c r="R1268" s="233"/>
      <c r="S1268" s="233"/>
      <c r="T1268" s="234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T1268" s="235" t="s">
        <v>154</v>
      </c>
      <c r="AU1268" s="235" t="s">
        <v>84</v>
      </c>
      <c r="AV1268" s="13" t="s">
        <v>84</v>
      </c>
      <c r="AW1268" s="13" t="s">
        <v>33</v>
      </c>
      <c r="AX1268" s="13" t="s">
        <v>74</v>
      </c>
      <c r="AY1268" s="235" t="s">
        <v>143</v>
      </c>
    </row>
    <row r="1269" s="15" customFormat="1">
      <c r="A1269" s="15"/>
      <c r="B1269" s="247"/>
      <c r="C1269" s="248"/>
      <c r="D1269" s="226" t="s">
        <v>154</v>
      </c>
      <c r="E1269" s="249" t="s">
        <v>19</v>
      </c>
      <c r="F1269" s="250" t="s">
        <v>1150</v>
      </c>
      <c r="G1269" s="248"/>
      <c r="H1269" s="249" t="s">
        <v>19</v>
      </c>
      <c r="I1269" s="251"/>
      <c r="J1269" s="248"/>
      <c r="K1269" s="248"/>
      <c r="L1269" s="252"/>
      <c r="M1269" s="253"/>
      <c r="N1269" s="254"/>
      <c r="O1269" s="254"/>
      <c r="P1269" s="254"/>
      <c r="Q1269" s="254"/>
      <c r="R1269" s="254"/>
      <c r="S1269" s="254"/>
      <c r="T1269" s="255"/>
      <c r="U1269" s="15"/>
      <c r="V1269" s="15"/>
      <c r="W1269" s="15"/>
      <c r="X1269" s="15"/>
      <c r="Y1269" s="15"/>
      <c r="Z1269" s="15"/>
      <c r="AA1269" s="15"/>
      <c r="AB1269" s="15"/>
      <c r="AC1269" s="15"/>
      <c r="AD1269" s="15"/>
      <c r="AE1269" s="15"/>
      <c r="AT1269" s="256" t="s">
        <v>154</v>
      </c>
      <c r="AU1269" s="256" t="s">
        <v>84</v>
      </c>
      <c r="AV1269" s="15" t="s">
        <v>82</v>
      </c>
      <c r="AW1269" s="15" t="s">
        <v>33</v>
      </c>
      <c r="AX1269" s="15" t="s">
        <v>74</v>
      </c>
      <c r="AY1269" s="256" t="s">
        <v>143</v>
      </c>
    </row>
    <row r="1270" s="13" customFormat="1">
      <c r="A1270" s="13"/>
      <c r="B1270" s="224"/>
      <c r="C1270" s="225"/>
      <c r="D1270" s="226" t="s">
        <v>154</v>
      </c>
      <c r="E1270" s="227" t="s">
        <v>19</v>
      </c>
      <c r="F1270" s="228" t="s">
        <v>1828</v>
      </c>
      <c r="G1270" s="225"/>
      <c r="H1270" s="229">
        <v>32.655000000000001</v>
      </c>
      <c r="I1270" s="230"/>
      <c r="J1270" s="225"/>
      <c r="K1270" s="225"/>
      <c r="L1270" s="231"/>
      <c r="M1270" s="232"/>
      <c r="N1270" s="233"/>
      <c r="O1270" s="233"/>
      <c r="P1270" s="233"/>
      <c r="Q1270" s="233"/>
      <c r="R1270" s="233"/>
      <c r="S1270" s="233"/>
      <c r="T1270" s="234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35" t="s">
        <v>154</v>
      </c>
      <c r="AU1270" s="235" t="s">
        <v>84</v>
      </c>
      <c r="AV1270" s="13" t="s">
        <v>84</v>
      </c>
      <c r="AW1270" s="13" t="s">
        <v>33</v>
      </c>
      <c r="AX1270" s="13" t="s">
        <v>74</v>
      </c>
      <c r="AY1270" s="235" t="s">
        <v>143</v>
      </c>
    </row>
    <row r="1271" s="13" customFormat="1">
      <c r="A1271" s="13"/>
      <c r="B1271" s="224"/>
      <c r="C1271" s="225"/>
      <c r="D1271" s="226" t="s">
        <v>154</v>
      </c>
      <c r="E1271" s="227" t="s">
        <v>19</v>
      </c>
      <c r="F1271" s="228" t="s">
        <v>1075</v>
      </c>
      <c r="G1271" s="225"/>
      <c r="H1271" s="229">
        <v>-1.379</v>
      </c>
      <c r="I1271" s="230"/>
      <c r="J1271" s="225"/>
      <c r="K1271" s="225"/>
      <c r="L1271" s="231"/>
      <c r="M1271" s="232"/>
      <c r="N1271" s="233"/>
      <c r="O1271" s="233"/>
      <c r="P1271" s="233"/>
      <c r="Q1271" s="233"/>
      <c r="R1271" s="233"/>
      <c r="S1271" s="233"/>
      <c r="T1271" s="234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35" t="s">
        <v>154</v>
      </c>
      <c r="AU1271" s="235" t="s">
        <v>84</v>
      </c>
      <c r="AV1271" s="13" t="s">
        <v>84</v>
      </c>
      <c r="AW1271" s="13" t="s">
        <v>33</v>
      </c>
      <c r="AX1271" s="13" t="s">
        <v>74</v>
      </c>
      <c r="AY1271" s="235" t="s">
        <v>143</v>
      </c>
    </row>
    <row r="1272" s="15" customFormat="1">
      <c r="A1272" s="15"/>
      <c r="B1272" s="247"/>
      <c r="C1272" s="248"/>
      <c r="D1272" s="226" t="s">
        <v>154</v>
      </c>
      <c r="E1272" s="249" t="s">
        <v>19</v>
      </c>
      <c r="F1272" s="250" t="s">
        <v>1152</v>
      </c>
      <c r="G1272" s="248"/>
      <c r="H1272" s="249" t="s">
        <v>19</v>
      </c>
      <c r="I1272" s="251"/>
      <c r="J1272" s="248"/>
      <c r="K1272" s="248"/>
      <c r="L1272" s="252"/>
      <c r="M1272" s="253"/>
      <c r="N1272" s="254"/>
      <c r="O1272" s="254"/>
      <c r="P1272" s="254"/>
      <c r="Q1272" s="254"/>
      <c r="R1272" s="254"/>
      <c r="S1272" s="254"/>
      <c r="T1272" s="255"/>
      <c r="U1272" s="15"/>
      <c r="V1272" s="15"/>
      <c r="W1272" s="15"/>
      <c r="X1272" s="15"/>
      <c r="Y1272" s="15"/>
      <c r="Z1272" s="15"/>
      <c r="AA1272" s="15"/>
      <c r="AB1272" s="15"/>
      <c r="AC1272" s="15"/>
      <c r="AD1272" s="15"/>
      <c r="AE1272" s="15"/>
      <c r="AT1272" s="256" t="s">
        <v>154</v>
      </c>
      <c r="AU1272" s="256" t="s">
        <v>84</v>
      </c>
      <c r="AV1272" s="15" t="s">
        <v>82</v>
      </c>
      <c r="AW1272" s="15" t="s">
        <v>33</v>
      </c>
      <c r="AX1272" s="15" t="s">
        <v>74</v>
      </c>
      <c r="AY1272" s="256" t="s">
        <v>143</v>
      </c>
    </row>
    <row r="1273" s="13" customFormat="1">
      <c r="A1273" s="13"/>
      <c r="B1273" s="224"/>
      <c r="C1273" s="225"/>
      <c r="D1273" s="226" t="s">
        <v>154</v>
      </c>
      <c r="E1273" s="227" t="s">
        <v>19</v>
      </c>
      <c r="F1273" s="228" t="s">
        <v>1829</v>
      </c>
      <c r="G1273" s="225"/>
      <c r="H1273" s="229">
        <v>12.6</v>
      </c>
      <c r="I1273" s="230"/>
      <c r="J1273" s="225"/>
      <c r="K1273" s="225"/>
      <c r="L1273" s="231"/>
      <c r="M1273" s="232"/>
      <c r="N1273" s="233"/>
      <c r="O1273" s="233"/>
      <c r="P1273" s="233"/>
      <c r="Q1273" s="233"/>
      <c r="R1273" s="233"/>
      <c r="S1273" s="233"/>
      <c r="T1273" s="234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35" t="s">
        <v>154</v>
      </c>
      <c r="AU1273" s="235" t="s">
        <v>84</v>
      </c>
      <c r="AV1273" s="13" t="s">
        <v>84</v>
      </c>
      <c r="AW1273" s="13" t="s">
        <v>33</v>
      </c>
      <c r="AX1273" s="13" t="s">
        <v>74</v>
      </c>
      <c r="AY1273" s="235" t="s">
        <v>143</v>
      </c>
    </row>
    <row r="1274" s="13" customFormat="1">
      <c r="A1274" s="13"/>
      <c r="B1274" s="224"/>
      <c r="C1274" s="225"/>
      <c r="D1274" s="226" t="s">
        <v>154</v>
      </c>
      <c r="E1274" s="227" t="s">
        <v>19</v>
      </c>
      <c r="F1274" s="228" t="s">
        <v>1075</v>
      </c>
      <c r="G1274" s="225"/>
      <c r="H1274" s="229">
        <v>-1.379</v>
      </c>
      <c r="I1274" s="230"/>
      <c r="J1274" s="225"/>
      <c r="K1274" s="225"/>
      <c r="L1274" s="231"/>
      <c r="M1274" s="232"/>
      <c r="N1274" s="233"/>
      <c r="O1274" s="233"/>
      <c r="P1274" s="233"/>
      <c r="Q1274" s="233"/>
      <c r="R1274" s="233"/>
      <c r="S1274" s="233"/>
      <c r="T1274" s="234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T1274" s="235" t="s">
        <v>154</v>
      </c>
      <c r="AU1274" s="235" t="s">
        <v>84</v>
      </c>
      <c r="AV1274" s="13" t="s">
        <v>84</v>
      </c>
      <c r="AW1274" s="13" t="s">
        <v>33</v>
      </c>
      <c r="AX1274" s="13" t="s">
        <v>74</v>
      </c>
      <c r="AY1274" s="235" t="s">
        <v>143</v>
      </c>
    </row>
    <row r="1275" s="15" customFormat="1">
      <c r="A1275" s="15"/>
      <c r="B1275" s="247"/>
      <c r="C1275" s="248"/>
      <c r="D1275" s="226" t="s">
        <v>154</v>
      </c>
      <c r="E1275" s="249" t="s">
        <v>19</v>
      </c>
      <c r="F1275" s="250" t="s">
        <v>1154</v>
      </c>
      <c r="G1275" s="248"/>
      <c r="H1275" s="249" t="s">
        <v>19</v>
      </c>
      <c r="I1275" s="251"/>
      <c r="J1275" s="248"/>
      <c r="K1275" s="248"/>
      <c r="L1275" s="252"/>
      <c r="M1275" s="253"/>
      <c r="N1275" s="254"/>
      <c r="O1275" s="254"/>
      <c r="P1275" s="254"/>
      <c r="Q1275" s="254"/>
      <c r="R1275" s="254"/>
      <c r="S1275" s="254"/>
      <c r="T1275" s="255"/>
      <c r="U1275" s="15"/>
      <c r="V1275" s="15"/>
      <c r="W1275" s="15"/>
      <c r="X1275" s="15"/>
      <c r="Y1275" s="15"/>
      <c r="Z1275" s="15"/>
      <c r="AA1275" s="15"/>
      <c r="AB1275" s="15"/>
      <c r="AC1275" s="15"/>
      <c r="AD1275" s="15"/>
      <c r="AE1275" s="15"/>
      <c r="AT1275" s="256" t="s">
        <v>154</v>
      </c>
      <c r="AU1275" s="256" t="s">
        <v>84</v>
      </c>
      <c r="AV1275" s="15" t="s">
        <v>82</v>
      </c>
      <c r="AW1275" s="15" t="s">
        <v>33</v>
      </c>
      <c r="AX1275" s="15" t="s">
        <v>74</v>
      </c>
      <c r="AY1275" s="256" t="s">
        <v>143</v>
      </c>
    </row>
    <row r="1276" s="13" customFormat="1">
      <c r="A1276" s="13"/>
      <c r="B1276" s="224"/>
      <c r="C1276" s="225"/>
      <c r="D1276" s="226" t="s">
        <v>154</v>
      </c>
      <c r="E1276" s="227" t="s">
        <v>19</v>
      </c>
      <c r="F1276" s="228" t="s">
        <v>1830</v>
      </c>
      <c r="G1276" s="225"/>
      <c r="H1276" s="229">
        <v>18.795000000000002</v>
      </c>
      <c r="I1276" s="230"/>
      <c r="J1276" s="225"/>
      <c r="K1276" s="225"/>
      <c r="L1276" s="231"/>
      <c r="M1276" s="232"/>
      <c r="N1276" s="233"/>
      <c r="O1276" s="233"/>
      <c r="P1276" s="233"/>
      <c r="Q1276" s="233"/>
      <c r="R1276" s="233"/>
      <c r="S1276" s="233"/>
      <c r="T1276" s="234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35" t="s">
        <v>154</v>
      </c>
      <c r="AU1276" s="235" t="s">
        <v>84</v>
      </c>
      <c r="AV1276" s="13" t="s">
        <v>84</v>
      </c>
      <c r="AW1276" s="13" t="s">
        <v>33</v>
      </c>
      <c r="AX1276" s="13" t="s">
        <v>74</v>
      </c>
      <c r="AY1276" s="235" t="s">
        <v>143</v>
      </c>
    </row>
    <row r="1277" s="13" customFormat="1">
      <c r="A1277" s="13"/>
      <c r="B1277" s="224"/>
      <c r="C1277" s="225"/>
      <c r="D1277" s="226" t="s">
        <v>154</v>
      </c>
      <c r="E1277" s="227" t="s">
        <v>19</v>
      </c>
      <c r="F1277" s="228" t="s">
        <v>1827</v>
      </c>
      <c r="G1277" s="225"/>
      <c r="H1277" s="229">
        <v>-2.758</v>
      </c>
      <c r="I1277" s="230"/>
      <c r="J1277" s="225"/>
      <c r="K1277" s="225"/>
      <c r="L1277" s="231"/>
      <c r="M1277" s="232"/>
      <c r="N1277" s="233"/>
      <c r="O1277" s="233"/>
      <c r="P1277" s="233"/>
      <c r="Q1277" s="233"/>
      <c r="R1277" s="233"/>
      <c r="S1277" s="233"/>
      <c r="T1277" s="234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35" t="s">
        <v>154</v>
      </c>
      <c r="AU1277" s="235" t="s">
        <v>84</v>
      </c>
      <c r="AV1277" s="13" t="s">
        <v>84</v>
      </c>
      <c r="AW1277" s="13" t="s">
        <v>33</v>
      </c>
      <c r="AX1277" s="13" t="s">
        <v>74</v>
      </c>
      <c r="AY1277" s="235" t="s">
        <v>143</v>
      </c>
    </row>
    <row r="1278" s="15" customFormat="1">
      <c r="A1278" s="15"/>
      <c r="B1278" s="247"/>
      <c r="C1278" s="248"/>
      <c r="D1278" s="226" t="s">
        <v>154</v>
      </c>
      <c r="E1278" s="249" t="s">
        <v>19</v>
      </c>
      <c r="F1278" s="250" t="s">
        <v>1156</v>
      </c>
      <c r="G1278" s="248"/>
      <c r="H1278" s="249" t="s">
        <v>19</v>
      </c>
      <c r="I1278" s="251"/>
      <c r="J1278" s="248"/>
      <c r="K1278" s="248"/>
      <c r="L1278" s="252"/>
      <c r="M1278" s="253"/>
      <c r="N1278" s="254"/>
      <c r="O1278" s="254"/>
      <c r="P1278" s="254"/>
      <c r="Q1278" s="254"/>
      <c r="R1278" s="254"/>
      <c r="S1278" s="254"/>
      <c r="T1278" s="255"/>
      <c r="U1278" s="15"/>
      <c r="V1278" s="15"/>
      <c r="W1278" s="15"/>
      <c r="X1278" s="15"/>
      <c r="Y1278" s="15"/>
      <c r="Z1278" s="15"/>
      <c r="AA1278" s="15"/>
      <c r="AB1278" s="15"/>
      <c r="AC1278" s="15"/>
      <c r="AD1278" s="15"/>
      <c r="AE1278" s="15"/>
      <c r="AT1278" s="256" t="s">
        <v>154</v>
      </c>
      <c r="AU1278" s="256" t="s">
        <v>84</v>
      </c>
      <c r="AV1278" s="15" t="s">
        <v>82</v>
      </c>
      <c r="AW1278" s="15" t="s">
        <v>33</v>
      </c>
      <c r="AX1278" s="15" t="s">
        <v>74</v>
      </c>
      <c r="AY1278" s="256" t="s">
        <v>143</v>
      </c>
    </row>
    <row r="1279" s="13" customFormat="1">
      <c r="A1279" s="13"/>
      <c r="B1279" s="224"/>
      <c r="C1279" s="225"/>
      <c r="D1279" s="226" t="s">
        <v>154</v>
      </c>
      <c r="E1279" s="227" t="s">
        <v>19</v>
      </c>
      <c r="F1279" s="228" t="s">
        <v>1157</v>
      </c>
      <c r="G1279" s="225"/>
      <c r="H1279" s="229">
        <v>27.614999999999998</v>
      </c>
      <c r="I1279" s="230"/>
      <c r="J1279" s="225"/>
      <c r="K1279" s="225"/>
      <c r="L1279" s="231"/>
      <c r="M1279" s="232"/>
      <c r="N1279" s="233"/>
      <c r="O1279" s="233"/>
      <c r="P1279" s="233"/>
      <c r="Q1279" s="233"/>
      <c r="R1279" s="233"/>
      <c r="S1279" s="233"/>
      <c r="T1279" s="234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35" t="s">
        <v>154</v>
      </c>
      <c r="AU1279" s="235" t="s">
        <v>84</v>
      </c>
      <c r="AV1279" s="13" t="s">
        <v>84</v>
      </c>
      <c r="AW1279" s="13" t="s">
        <v>33</v>
      </c>
      <c r="AX1279" s="13" t="s">
        <v>74</v>
      </c>
      <c r="AY1279" s="235" t="s">
        <v>143</v>
      </c>
    </row>
    <row r="1280" s="13" customFormat="1">
      <c r="A1280" s="13"/>
      <c r="B1280" s="224"/>
      <c r="C1280" s="225"/>
      <c r="D1280" s="226" t="s">
        <v>154</v>
      </c>
      <c r="E1280" s="227" t="s">
        <v>19</v>
      </c>
      <c r="F1280" s="228" t="s">
        <v>1075</v>
      </c>
      <c r="G1280" s="225"/>
      <c r="H1280" s="229">
        <v>-1.379</v>
      </c>
      <c r="I1280" s="230"/>
      <c r="J1280" s="225"/>
      <c r="K1280" s="225"/>
      <c r="L1280" s="231"/>
      <c r="M1280" s="232"/>
      <c r="N1280" s="233"/>
      <c r="O1280" s="233"/>
      <c r="P1280" s="233"/>
      <c r="Q1280" s="233"/>
      <c r="R1280" s="233"/>
      <c r="S1280" s="233"/>
      <c r="T1280" s="234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35" t="s">
        <v>154</v>
      </c>
      <c r="AU1280" s="235" t="s">
        <v>84</v>
      </c>
      <c r="AV1280" s="13" t="s">
        <v>84</v>
      </c>
      <c r="AW1280" s="13" t="s">
        <v>33</v>
      </c>
      <c r="AX1280" s="13" t="s">
        <v>74</v>
      </c>
      <c r="AY1280" s="235" t="s">
        <v>143</v>
      </c>
    </row>
    <row r="1281" s="15" customFormat="1">
      <c r="A1281" s="15"/>
      <c r="B1281" s="247"/>
      <c r="C1281" s="248"/>
      <c r="D1281" s="226" t="s">
        <v>154</v>
      </c>
      <c r="E1281" s="249" t="s">
        <v>19</v>
      </c>
      <c r="F1281" s="250" t="s">
        <v>695</v>
      </c>
      <c r="G1281" s="248"/>
      <c r="H1281" s="249" t="s">
        <v>19</v>
      </c>
      <c r="I1281" s="251"/>
      <c r="J1281" s="248"/>
      <c r="K1281" s="248"/>
      <c r="L1281" s="252"/>
      <c r="M1281" s="253"/>
      <c r="N1281" s="254"/>
      <c r="O1281" s="254"/>
      <c r="P1281" s="254"/>
      <c r="Q1281" s="254"/>
      <c r="R1281" s="254"/>
      <c r="S1281" s="254"/>
      <c r="T1281" s="255"/>
      <c r="U1281" s="15"/>
      <c r="V1281" s="15"/>
      <c r="W1281" s="15"/>
      <c r="X1281" s="15"/>
      <c r="Y1281" s="15"/>
      <c r="Z1281" s="15"/>
      <c r="AA1281" s="15"/>
      <c r="AB1281" s="15"/>
      <c r="AC1281" s="15"/>
      <c r="AD1281" s="15"/>
      <c r="AE1281" s="15"/>
      <c r="AT1281" s="256" t="s">
        <v>154</v>
      </c>
      <c r="AU1281" s="256" t="s">
        <v>84</v>
      </c>
      <c r="AV1281" s="15" t="s">
        <v>82</v>
      </c>
      <c r="AW1281" s="15" t="s">
        <v>33</v>
      </c>
      <c r="AX1281" s="15" t="s">
        <v>74</v>
      </c>
      <c r="AY1281" s="256" t="s">
        <v>143</v>
      </c>
    </row>
    <row r="1282" s="13" customFormat="1">
      <c r="A1282" s="13"/>
      <c r="B1282" s="224"/>
      <c r="C1282" s="225"/>
      <c r="D1282" s="226" t="s">
        <v>154</v>
      </c>
      <c r="E1282" s="227" t="s">
        <v>19</v>
      </c>
      <c r="F1282" s="228" t="s">
        <v>1831</v>
      </c>
      <c r="G1282" s="225"/>
      <c r="H1282" s="229">
        <v>23.015999999999998</v>
      </c>
      <c r="I1282" s="230"/>
      <c r="J1282" s="225"/>
      <c r="K1282" s="225"/>
      <c r="L1282" s="231"/>
      <c r="M1282" s="232"/>
      <c r="N1282" s="233"/>
      <c r="O1282" s="233"/>
      <c r="P1282" s="233"/>
      <c r="Q1282" s="233"/>
      <c r="R1282" s="233"/>
      <c r="S1282" s="233"/>
      <c r="T1282" s="234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35" t="s">
        <v>154</v>
      </c>
      <c r="AU1282" s="235" t="s">
        <v>84</v>
      </c>
      <c r="AV1282" s="13" t="s">
        <v>84</v>
      </c>
      <c r="AW1282" s="13" t="s">
        <v>33</v>
      </c>
      <c r="AX1282" s="13" t="s">
        <v>74</v>
      </c>
      <c r="AY1282" s="235" t="s">
        <v>143</v>
      </c>
    </row>
    <row r="1283" s="13" customFormat="1">
      <c r="A1283" s="13"/>
      <c r="B1283" s="224"/>
      <c r="C1283" s="225"/>
      <c r="D1283" s="226" t="s">
        <v>154</v>
      </c>
      <c r="E1283" s="227" t="s">
        <v>19</v>
      </c>
      <c r="F1283" s="228" t="s">
        <v>1827</v>
      </c>
      <c r="G1283" s="225"/>
      <c r="H1283" s="229">
        <v>-2.758</v>
      </c>
      <c r="I1283" s="230"/>
      <c r="J1283" s="225"/>
      <c r="K1283" s="225"/>
      <c r="L1283" s="231"/>
      <c r="M1283" s="232"/>
      <c r="N1283" s="233"/>
      <c r="O1283" s="233"/>
      <c r="P1283" s="233"/>
      <c r="Q1283" s="233"/>
      <c r="R1283" s="233"/>
      <c r="S1283" s="233"/>
      <c r="T1283" s="234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35" t="s">
        <v>154</v>
      </c>
      <c r="AU1283" s="235" t="s">
        <v>84</v>
      </c>
      <c r="AV1283" s="13" t="s">
        <v>84</v>
      </c>
      <c r="AW1283" s="13" t="s">
        <v>33</v>
      </c>
      <c r="AX1283" s="13" t="s">
        <v>74</v>
      </c>
      <c r="AY1283" s="235" t="s">
        <v>143</v>
      </c>
    </row>
    <row r="1284" s="13" customFormat="1">
      <c r="A1284" s="13"/>
      <c r="B1284" s="224"/>
      <c r="C1284" s="225"/>
      <c r="D1284" s="226" t="s">
        <v>154</v>
      </c>
      <c r="E1284" s="227" t="s">
        <v>19</v>
      </c>
      <c r="F1284" s="228" t="s">
        <v>1832</v>
      </c>
      <c r="G1284" s="225"/>
      <c r="H1284" s="229">
        <v>22.596</v>
      </c>
      <c r="I1284" s="230"/>
      <c r="J1284" s="225"/>
      <c r="K1284" s="225"/>
      <c r="L1284" s="231"/>
      <c r="M1284" s="232"/>
      <c r="N1284" s="233"/>
      <c r="O1284" s="233"/>
      <c r="P1284" s="233"/>
      <c r="Q1284" s="233"/>
      <c r="R1284" s="233"/>
      <c r="S1284" s="233"/>
      <c r="T1284" s="234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35" t="s">
        <v>154</v>
      </c>
      <c r="AU1284" s="235" t="s">
        <v>84</v>
      </c>
      <c r="AV1284" s="13" t="s">
        <v>84</v>
      </c>
      <c r="AW1284" s="13" t="s">
        <v>33</v>
      </c>
      <c r="AX1284" s="13" t="s">
        <v>74</v>
      </c>
      <c r="AY1284" s="235" t="s">
        <v>143</v>
      </c>
    </row>
    <row r="1285" s="13" customFormat="1">
      <c r="A1285" s="13"/>
      <c r="B1285" s="224"/>
      <c r="C1285" s="225"/>
      <c r="D1285" s="226" t="s">
        <v>154</v>
      </c>
      <c r="E1285" s="227" t="s">
        <v>19</v>
      </c>
      <c r="F1285" s="228" t="s">
        <v>1827</v>
      </c>
      <c r="G1285" s="225"/>
      <c r="H1285" s="229">
        <v>-2.758</v>
      </c>
      <c r="I1285" s="230"/>
      <c r="J1285" s="225"/>
      <c r="K1285" s="225"/>
      <c r="L1285" s="231"/>
      <c r="M1285" s="232"/>
      <c r="N1285" s="233"/>
      <c r="O1285" s="233"/>
      <c r="P1285" s="233"/>
      <c r="Q1285" s="233"/>
      <c r="R1285" s="233"/>
      <c r="S1285" s="233"/>
      <c r="T1285" s="234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35" t="s">
        <v>154</v>
      </c>
      <c r="AU1285" s="235" t="s">
        <v>84</v>
      </c>
      <c r="AV1285" s="13" t="s">
        <v>84</v>
      </c>
      <c r="AW1285" s="13" t="s">
        <v>33</v>
      </c>
      <c r="AX1285" s="13" t="s">
        <v>74</v>
      </c>
      <c r="AY1285" s="235" t="s">
        <v>143</v>
      </c>
    </row>
    <row r="1286" s="15" customFormat="1">
      <c r="A1286" s="15"/>
      <c r="B1286" s="247"/>
      <c r="C1286" s="248"/>
      <c r="D1286" s="226" t="s">
        <v>154</v>
      </c>
      <c r="E1286" s="249" t="s">
        <v>19</v>
      </c>
      <c r="F1286" s="250" t="s">
        <v>1076</v>
      </c>
      <c r="G1286" s="248"/>
      <c r="H1286" s="249" t="s">
        <v>19</v>
      </c>
      <c r="I1286" s="251"/>
      <c r="J1286" s="248"/>
      <c r="K1286" s="248"/>
      <c r="L1286" s="252"/>
      <c r="M1286" s="253"/>
      <c r="N1286" s="254"/>
      <c r="O1286" s="254"/>
      <c r="P1286" s="254"/>
      <c r="Q1286" s="254"/>
      <c r="R1286" s="254"/>
      <c r="S1286" s="254"/>
      <c r="T1286" s="255"/>
      <c r="U1286" s="15"/>
      <c r="V1286" s="15"/>
      <c r="W1286" s="15"/>
      <c r="X1286" s="15"/>
      <c r="Y1286" s="15"/>
      <c r="Z1286" s="15"/>
      <c r="AA1286" s="15"/>
      <c r="AB1286" s="15"/>
      <c r="AC1286" s="15"/>
      <c r="AD1286" s="15"/>
      <c r="AE1286" s="15"/>
      <c r="AT1286" s="256" t="s">
        <v>154</v>
      </c>
      <c r="AU1286" s="256" t="s">
        <v>84</v>
      </c>
      <c r="AV1286" s="15" t="s">
        <v>82</v>
      </c>
      <c r="AW1286" s="15" t="s">
        <v>33</v>
      </c>
      <c r="AX1286" s="15" t="s">
        <v>74</v>
      </c>
      <c r="AY1286" s="256" t="s">
        <v>143</v>
      </c>
    </row>
    <row r="1287" s="13" customFormat="1">
      <c r="A1287" s="13"/>
      <c r="B1287" s="224"/>
      <c r="C1287" s="225"/>
      <c r="D1287" s="226" t="s">
        <v>154</v>
      </c>
      <c r="E1287" s="227" t="s">
        <v>19</v>
      </c>
      <c r="F1287" s="228" t="s">
        <v>1833</v>
      </c>
      <c r="G1287" s="225"/>
      <c r="H1287" s="229">
        <v>3.96</v>
      </c>
      <c r="I1287" s="230"/>
      <c r="J1287" s="225"/>
      <c r="K1287" s="225"/>
      <c r="L1287" s="231"/>
      <c r="M1287" s="232"/>
      <c r="N1287" s="233"/>
      <c r="O1287" s="233"/>
      <c r="P1287" s="233"/>
      <c r="Q1287" s="233"/>
      <c r="R1287" s="233"/>
      <c r="S1287" s="233"/>
      <c r="T1287" s="234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35" t="s">
        <v>154</v>
      </c>
      <c r="AU1287" s="235" t="s">
        <v>84</v>
      </c>
      <c r="AV1287" s="13" t="s">
        <v>84</v>
      </c>
      <c r="AW1287" s="13" t="s">
        <v>33</v>
      </c>
      <c r="AX1287" s="13" t="s">
        <v>74</v>
      </c>
      <c r="AY1287" s="235" t="s">
        <v>143</v>
      </c>
    </row>
    <row r="1288" s="15" customFormat="1">
      <c r="A1288" s="15"/>
      <c r="B1288" s="247"/>
      <c r="C1288" s="248"/>
      <c r="D1288" s="226" t="s">
        <v>154</v>
      </c>
      <c r="E1288" s="249" t="s">
        <v>19</v>
      </c>
      <c r="F1288" s="250" t="s">
        <v>1161</v>
      </c>
      <c r="G1288" s="248"/>
      <c r="H1288" s="249" t="s">
        <v>19</v>
      </c>
      <c r="I1288" s="251"/>
      <c r="J1288" s="248"/>
      <c r="K1288" s="248"/>
      <c r="L1288" s="252"/>
      <c r="M1288" s="253"/>
      <c r="N1288" s="254"/>
      <c r="O1288" s="254"/>
      <c r="P1288" s="254"/>
      <c r="Q1288" s="254"/>
      <c r="R1288" s="254"/>
      <c r="S1288" s="254"/>
      <c r="T1288" s="255"/>
      <c r="U1288" s="15"/>
      <c r="V1288" s="15"/>
      <c r="W1288" s="15"/>
      <c r="X1288" s="15"/>
      <c r="Y1288" s="15"/>
      <c r="Z1288" s="15"/>
      <c r="AA1288" s="15"/>
      <c r="AB1288" s="15"/>
      <c r="AC1288" s="15"/>
      <c r="AD1288" s="15"/>
      <c r="AE1288" s="15"/>
      <c r="AT1288" s="256" t="s">
        <v>154</v>
      </c>
      <c r="AU1288" s="256" t="s">
        <v>84</v>
      </c>
      <c r="AV1288" s="15" t="s">
        <v>82</v>
      </c>
      <c r="AW1288" s="15" t="s">
        <v>33</v>
      </c>
      <c r="AX1288" s="15" t="s">
        <v>74</v>
      </c>
      <c r="AY1288" s="256" t="s">
        <v>143</v>
      </c>
    </row>
    <row r="1289" s="13" customFormat="1">
      <c r="A1289" s="13"/>
      <c r="B1289" s="224"/>
      <c r="C1289" s="225"/>
      <c r="D1289" s="226" t="s">
        <v>154</v>
      </c>
      <c r="E1289" s="227" t="s">
        <v>19</v>
      </c>
      <c r="F1289" s="228" t="s">
        <v>1834</v>
      </c>
      <c r="G1289" s="225"/>
      <c r="H1289" s="229">
        <v>6.8399999999999999</v>
      </c>
      <c r="I1289" s="230"/>
      <c r="J1289" s="225"/>
      <c r="K1289" s="225"/>
      <c r="L1289" s="231"/>
      <c r="M1289" s="232"/>
      <c r="N1289" s="233"/>
      <c r="O1289" s="233"/>
      <c r="P1289" s="233"/>
      <c r="Q1289" s="233"/>
      <c r="R1289" s="233"/>
      <c r="S1289" s="233"/>
      <c r="T1289" s="234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T1289" s="235" t="s">
        <v>154</v>
      </c>
      <c r="AU1289" s="235" t="s">
        <v>84</v>
      </c>
      <c r="AV1289" s="13" t="s">
        <v>84</v>
      </c>
      <c r="AW1289" s="13" t="s">
        <v>33</v>
      </c>
      <c r="AX1289" s="13" t="s">
        <v>74</v>
      </c>
      <c r="AY1289" s="235" t="s">
        <v>143</v>
      </c>
    </row>
    <row r="1290" s="15" customFormat="1">
      <c r="A1290" s="15"/>
      <c r="B1290" s="247"/>
      <c r="C1290" s="248"/>
      <c r="D1290" s="226" t="s">
        <v>154</v>
      </c>
      <c r="E1290" s="249" t="s">
        <v>19</v>
      </c>
      <c r="F1290" s="250" t="s">
        <v>1835</v>
      </c>
      <c r="G1290" s="248"/>
      <c r="H1290" s="249" t="s">
        <v>19</v>
      </c>
      <c r="I1290" s="251"/>
      <c r="J1290" s="248"/>
      <c r="K1290" s="248"/>
      <c r="L1290" s="252"/>
      <c r="M1290" s="253"/>
      <c r="N1290" s="254"/>
      <c r="O1290" s="254"/>
      <c r="P1290" s="254"/>
      <c r="Q1290" s="254"/>
      <c r="R1290" s="254"/>
      <c r="S1290" s="254"/>
      <c r="T1290" s="255"/>
      <c r="U1290" s="15"/>
      <c r="V1290" s="15"/>
      <c r="W1290" s="15"/>
      <c r="X1290" s="15"/>
      <c r="Y1290" s="15"/>
      <c r="Z1290" s="15"/>
      <c r="AA1290" s="15"/>
      <c r="AB1290" s="15"/>
      <c r="AC1290" s="15"/>
      <c r="AD1290" s="15"/>
      <c r="AE1290" s="15"/>
      <c r="AT1290" s="256" t="s">
        <v>154</v>
      </c>
      <c r="AU1290" s="256" t="s">
        <v>84</v>
      </c>
      <c r="AV1290" s="15" t="s">
        <v>82</v>
      </c>
      <c r="AW1290" s="15" t="s">
        <v>33</v>
      </c>
      <c r="AX1290" s="15" t="s">
        <v>74</v>
      </c>
      <c r="AY1290" s="256" t="s">
        <v>143</v>
      </c>
    </row>
    <row r="1291" s="13" customFormat="1">
      <c r="A1291" s="13"/>
      <c r="B1291" s="224"/>
      <c r="C1291" s="225"/>
      <c r="D1291" s="226" t="s">
        <v>154</v>
      </c>
      <c r="E1291" s="227" t="s">
        <v>19</v>
      </c>
      <c r="F1291" s="228" t="s">
        <v>1836</v>
      </c>
      <c r="G1291" s="225"/>
      <c r="H1291" s="229">
        <v>1.71</v>
      </c>
      <c r="I1291" s="230"/>
      <c r="J1291" s="225"/>
      <c r="K1291" s="225"/>
      <c r="L1291" s="231"/>
      <c r="M1291" s="232"/>
      <c r="N1291" s="233"/>
      <c r="O1291" s="233"/>
      <c r="P1291" s="233"/>
      <c r="Q1291" s="233"/>
      <c r="R1291" s="233"/>
      <c r="S1291" s="233"/>
      <c r="T1291" s="234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35" t="s">
        <v>154</v>
      </c>
      <c r="AU1291" s="235" t="s">
        <v>84</v>
      </c>
      <c r="AV1291" s="13" t="s">
        <v>84</v>
      </c>
      <c r="AW1291" s="13" t="s">
        <v>33</v>
      </c>
      <c r="AX1291" s="13" t="s">
        <v>74</v>
      </c>
      <c r="AY1291" s="235" t="s">
        <v>143</v>
      </c>
    </row>
    <row r="1292" s="15" customFormat="1">
      <c r="A1292" s="15"/>
      <c r="B1292" s="247"/>
      <c r="C1292" s="248"/>
      <c r="D1292" s="226" t="s">
        <v>154</v>
      </c>
      <c r="E1292" s="249" t="s">
        <v>19</v>
      </c>
      <c r="F1292" s="250" t="s">
        <v>1837</v>
      </c>
      <c r="G1292" s="248"/>
      <c r="H1292" s="249" t="s">
        <v>19</v>
      </c>
      <c r="I1292" s="251"/>
      <c r="J1292" s="248"/>
      <c r="K1292" s="248"/>
      <c r="L1292" s="252"/>
      <c r="M1292" s="253"/>
      <c r="N1292" s="254"/>
      <c r="O1292" s="254"/>
      <c r="P1292" s="254"/>
      <c r="Q1292" s="254"/>
      <c r="R1292" s="254"/>
      <c r="S1292" s="254"/>
      <c r="T1292" s="255"/>
      <c r="U1292" s="15"/>
      <c r="V1292" s="15"/>
      <c r="W1292" s="15"/>
      <c r="X1292" s="15"/>
      <c r="Y1292" s="15"/>
      <c r="Z1292" s="15"/>
      <c r="AA1292" s="15"/>
      <c r="AB1292" s="15"/>
      <c r="AC1292" s="15"/>
      <c r="AD1292" s="15"/>
      <c r="AE1292" s="15"/>
      <c r="AT1292" s="256" t="s">
        <v>154</v>
      </c>
      <c r="AU1292" s="256" t="s">
        <v>84</v>
      </c>
      <c r="AV1292" s="15" t="s">
        <v>82</v>
      </c>
      <c r="AW1292" s="15" t="s">
        <v>33</v>
      </c>
      <c r="AX1292" s="15" t="s">
        <v>74</v>
      </c>
      <c r="AY1292" s="256" t="s">
        <v>143</v>
      </c>
    </row>
    <row r="1293" s="13" customFormat="1">
      <c r="A1293" s="13"/>
      <c r="B1293" s="224"/>
      <c r="C1293" s="225"/>
      <c r="D1293" s="226" t="s">
        <v>154</v>
      </c>
      <c r="E1293" s="227" t="s">
        <v>19</v>
      </c>
      <c r="F1293" s="228" t="s">
        <v>1836</v>
      </c>
      <c r="G1293" s="225"/>
      <c r="H1293" s="229">
        <v>1.71</v>
      </c>
      <c r="I1293" s="230"/>
      <c r="J1293" s="225"/>
      <c r="K1293" s="225"/>
      <c r="L1293" s="231"/>
      <c r="M1293" s="232"/>
      <c r="N1293" s="233"/>
      <c r="O1293" s="233"/>
      <c r="P1293" s="233"/>
      <c r="Q1293" s="233"/>
      <c r="R1293" s="233"/>
      <c r="S1293" s="233"/>
      <c r="T1293" s="234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235" t="s">
        <v>154</v>
      </c>
      <c r="AU1293" s="235" t="s">
        <v>84</v>
      </c>
      <c r="AV1293" s="13" t="s">
        <v>84</v>
      </c>
      <c r="AW1293" s="13" t="s">
        <v>33</v>
      </c>
      <c r="AX1293" s="13" t="s">
        <v>74</v>
      </c>
      <c r="AY1293" s="235" t="s">
        <v>143</v>
      </c>
    </row>
    <row r="1294" s="15" customFormat="1">
      <c r="A1294" s="15"/>
      <c r="B1294" s="247"/>
      <c r="C1294" s="248"/>
      <c r="D1294" s="226" t="s">
        <v>154</v>
      </c>
      <c r="E1294" s="249" t="s">
        <v>19</v>
      </c>
      <c r="F1294" s="250" t="s">
        <v>1838</v>
      </c>
      <c r="G1294" s="248"/>
      <c r="H1294" s="249" t="s">
        <v>19</v>
      </c>
      <c r="I1294" s="251"/>
      <c r="J1294" s="248"/>
      <c r="K1294" s="248"/>
      <c r="L1294" s="252"/>
      <c r="M1294" s="253"/>
      <c r="N1294" s="254"/>
      <c r="O1294" s="254"/>
      <c r="P1294" s="254"/>
      <c r="Q1294" s="254"/>
      <c r="R1294" s="254"/>
      <c r="S1294" s="254"/>
      <c r="T1294" s="255"/>
      <c r="U1294" s="15"/>
      <c r="V1294" s="15"/>
      <c r="W1294" s="15"/>
      <c r="X1294" s="15"/>
      <c r="Y1294" s="15"/>
      <c r="Z1294" s="15"/>
      <c r="AA1294" s="15"/>
      <c r="AB1294" s="15"/>
      <c r="AC1294" s="15"/>
      <c r="AD1294" s="15"/>
      <c r="AE1294" s="15"/>
      <c r="AT1294" s="256" t="s">
        <v>154</v>
      </c>
      <c r="AU1294" s="256" t="s">
        <v>84</v>
      </c>
      <c r="AV1294" s="15" t="s">
        <v>82</v>
      </c>
      <c r="AW1294" s="15" t="s">
        <v>33</v>
      </c>
      <c r="AX1294" s="15" t="s">
        <v>74</v>
      </c>
      <c r="AY1294" s="256" t="s">
        <v>143</v>
      </c>
    </row>
    <row r="1295" s="13" customFormat="1">
      <c r="A1295" s="13"/>
      <c r="B1295" s="224"/>
      <c r="C1295" s="225"/>
      <c r="D1295" s="226" t="s">
        <v>154</v>
      </c>
      <c r="E1295" s="227" t="s">
        <v>19</v>
      </c>
      <c r="F1295" s="228" t="s">
        <v>1839</v>
      </c>
      <c r="G1295" s="225"/>
      <c r="H1295" s="229">
        <v>2.718</v>
      </c>
      <c r="I1295" s="230"/>
      <c r="J1295" s="225"/>
      <c r="K1295" s="225"/>
      <c r="L1295" s="231"/>
      <c r="M1295" s="232"/>
      <c r="N1295" s="233"/>
      <c r="O1295" s="233"/>
      <c r="P1295" s="233"/>
      <c r="Q1295" s="233"/>
      <c r="R1295" s="233"/>
      <c r="S1295" s="233"/>
      <c r="T1295" s="234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35" t="s">
        <v>154</v>
      </c>
      <c r="AU1295" s="235" t="s">
        <v>84</v>
      </c>
      <c r="AV1295" s="13" t="s">
        <v>84</v>
      </c>
      <c r="AW1295" s="13" t="s">
        <v>33</v>
      </c>
      <c r="AX1295" s="13" t="s">
        <v>74</v>
      </c>
      <c r="AY1295" s="235" t="s">
        <v>143</v>
      </c>
    </row>
    <row r="1296" s="15" customFormat="1">
      <c r="A1296" s="15"/>
      <c r="B1296" s="247"/>
      <c r="C1296" s="248"/>
      <c r="D1296" s="226" t="s">
        <v>154</v>
      </c>
      <c r="E1296" s="249" t="s">
        <v>19</v>
      </c>
      <c r="F1296" s="250" t="s">
        <v>553</v>
      </c>
      <c r="G1296" s="248"/>
      <c r="H1296" s="249" t="s">
        <v>19</v>
      </c>
      <c r="I1296" s="251"/>
      <c r="J1296" s="248"/>
      <c r="K1296" s="248"/>
      <c r="L1296" s="252"/>
      <c r="M1296" s="253"/>
      <c r="N1296" s="254"/>
      <c r="O1296" s="254"/>
      <c r="P1296" s="254"/>
      <c r="Q1296" s="254"/>
      <c r="R1296" s="254"/>
      <c r="S1296" s="254"/>
      <c r="T1296" s="255"/>
      <c r="U1296" s="15"/>
      <c r="V1296" s="15"/>
      <c r="W1296" s="15"/>
      <c r="X1296" s="15"/>
      <c r="Y1296" s="15"/>
      <c r="Z1296" s="15"/>
      <c r="AA1296" s="15"/>
      <c r="AB1296" s="15"/>
      <c r="AC1296" s="15"/>
      <c r="AD1296" s="15"/>
      <c r="AE1296" s="15"/>
      <c r="AT1296" s="256" t="s">
        <v>154</v>
      </c>
      <c r="AU1296" s="256" t="s">
        <v>84</v>
      </c>
      <c r="AV1296" s="15" t="s">
        <v>82</v>
      </c>
      <c r="AW1296" s="15" t="s">
        <v>33</v>
      </c>
      <c r="AX1296" s="15" t="s">
        <v>74</v>
      </c>
      <c r="AY1296" s="256" t="s">
        <v>143</v>
      </c>
    </row>
    <row r="1297" s="13" customFormat="1">
      <c r="A1297" s="13"/>
      <c r="B1297" s="224"/>
      <c r="C1297" s="225"/>
      <c r="D1297" s="226" t="s">
        <v>154</v>
      </c>
      <c r="E1297" s="227" t="s">
        <v>19</v>
      </c>
      <c r="F1297" s="228" t="s">
        <v>1840</v>
      </c>
      <c r="G1297" s="225"/>
      <c r="H1297" s="229">
        <v>58.100000000000001</v>
      </c>
      <c r="I1297" s="230"/>
      <c r="J1297" s="225"/>
      <c r="K1297" s="225"/>
      <c r="L1297" s="231"/>
      <c r="M1297" s="232"/>
      <c r="N1297" s="233"/>
      <c r="O1297" s="233"/>
      <c r="P1297" s="233"/>
      <c r="Q1297" s="233"/>
      <c r="R1297" s="233"/>
      <c r="S1297" s="233"/>
      <c r="T1297" s="234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T1297" s="235" t="s">
        <v>154</v>
      </c>
      <c r="AU1297" s="235" t="s">
        <v>84</v>
      </c>
      <c r="AV1297" s="13" t="s">
        <v>84</v>
      </c>
      <c r="AW1297" s="13" t="s">
        <v>33</v>
      </c>
      <c r="AX1297" s="13" t="s">
        <v>74</v>
      </c>
      <c r="AY1297" s="235" t="s">
        <v>143</v>
      </c>
    </row>
    <row r="1298" s="14" customFormat="1">
      <c r="A1298" s="14"/>
      <c r="B1298" s="236"/>
      <c r="C1298" s="237"/>
      <c r="D1298" s="226" t="s">
        <v>154</v>
      </c>
      <c r="E1298" s="238" t="s">
        <v>19</v>
      </c>
      <c r="F1298" s="239" t="s">
        <v>156</v>
      </c>
      <c r="G1298" s="237"/>
      <c r="H1298" s="240">
        <v>215.83600000000001</v>
      </c>
      <c r="I1298" s="241"/>
      <c r="J1298" s="237"/>
      <c r="K1298" s="237"/>
      <c r="L1298" s="242"/>
      <c r="M1298" s="243"/>
      <c r="N1298" s="244"/>
      <c r="O1298" s="244"/>
      <c r="P1298" s="244"/>
      <c r="Q1298" s="244"/>
      <c r="R1298" s="244"/>
      <c r="S1298" s="244"/>
      <c r="T1298" s="245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46" t="s">
        <v>154</v>
      </c>
      <c r="AU1298" s="246" t="s">
        <v>84</v>
      </c>
      <c r="AV1298" s="14" t="s">
        <v>150</v>
      </c>
      <c r="AW1298" s="14" t="s">
        <v>33</v>
      </c>
      <c r="AX1298" s="14" t="s">
        <v>82</v>
      </c>
      <c r="AY1298" s="246" t="s">
        <v>143</v>
      </c>
    </row>
    <row r="1299" s="2" customFormat="1" ht="21.75" customHeight="1">
      <c r="A1299" s="40"/>
      <c r="B1299" s="41"/>
      <c r="C1299" s="206" t="s">
        <v>1841</v>
      </c>
      <c r="D1299" s="206" t="s">
        <v>145</v>
      </c>
      <c r="E1299" s="207" t="s">
        <v>1842</v>
      </c>
      <c r="F1299" s="208" t="s">
        <v>1843</v>
      </c>
      <c r="G1299" s="209" t="s">
        <v>217</v>
      </c>
      <c r="H1299" s="210">
        <v>215.83600000000001</v>
      </c>
      <c r="I1299" s="211"/>
      <c r="J1299" s="212">
        <f>ROUND(I1299*H1299,2)</f>
        <v>0</v>
      </c>
      <c r="K1299" s="208" t="s">
        <v>167</v>
      </c>
      <c r="L1299" s="46"/>
      <c r="M1299" s="213" t="s">
        <v>19</v>
      </c>
      <c r="N1299" s="214" t="s">
        <v>45</v>
      </c>
      <c r="O1299" s="86"/>
      <c r="P1299" s="215">
        <f>O1299*H1299</f>
        <v>0</v>
      </c>
      <c r="Q1299" s="215">
        <v>0.0044999999999999997</v>
      </c>
      <c r="R1299" s="215">
        <f>Q1299*H1299</f>
        <v>0.97126199999999996</v>
      </c>
      <c r="S1299" s="215">
        <v>0</v>
      </c>
      <c r="T1299" s="216">
        <f>S1299*H1299</f>
        <v>0</v>
      </c>
      <c r="U1299" s="40"/>
      <c r="V1299" s="40"/>
      <c r="W1299" s="40"/>
      <c r="X1299" s="40"/>
      <c r="Y1299" s="40"/>
      <c r="Z1299" s="40"/>
      <c r="AA1299" s="40"/>
      <c r="AB1299" s="40"/>
      <c r="AC1299" s="40"/>
      <c r="AD1299" s="40"/>
      <c r="AE1299" s="40"/>
      <c r="AR1299" s="217" t="s">
        <v>237</v>
      </c>
      <c r="AT1299" s="217" t="s">
        <v>145</v>
      </c>
      <c r="AU1299" s="217" t="s">
        <v>84</v>
      </c>
      <c r="AY1299" s="19" t="s">
        <v>143</v>
      </c>
      <c r="BE1299" s="218">
        <f>IF(N1299="základní",J1299,0)</f>
        <v>0</v>
      </c>
      <c r="BF1299" s="218">
        <f>IF(N1299="snížená",J1299,0)</f>
        <v>0</v>
      </c>
      <c r="BG1299" s="218">
        <f>IF(N1299="zákl. přenesená",J1299,0)</f>
        <v>0</v>
      </c>
      <c r="BH1299" s="218">
        <f>IF(N1299="sníž. přenesená",J1299,0)</f>
        <v>0</v>
      </c>
      <c r="BI1299" s="218">
        <f>IF(N1299="nulová",J1299,0)</f>
        <v>0</v>
      </c>
      <c r="BJ1299" s="19" t="s">
        <v>82</v>
      </c>
      <c r="BK1299" s="218">
        <f>ROUND(I1299*H1299,2)</f>
        <v>0</v>
      </c>
      <c r="BL1299" s="19" t="s">
        <v>237</v>
      </c>
      <c r="BM1299" s="217" t="s">
        <v>1844</v>
      </c>
    </row>
    <row r="1300" s="2" customFormat="1">
      <c r="A1300" s="40"/>
      <c r="B1300" s="41"/>
      <c r="C1300" s="42"/>
      <c r="D1300" s="219" t="s">
        <v>152</v>
      </c>
      <c r="E1300" s="42"/>
      <c r="F1300" s="220" t="s">
        <v>1845</v>
      </c>
      <c r="G1300" s="42"/>
      <c r="H1300" s="42"/>
      <c r="I1300" s="221"/>
      <c r="J1300" s="42"/>
      <c r="K1300" s="42"/>
      <c r="L1300" s="46"/>
      <c r="M1300" s="222"/>
      <c r="N1300" s="223"/>
      <c r="O1300" s="86"/>
      <c r="P1300" s="86"/>
      <c r="Q1300" s="86"/>
      <c r="R1300" s="86"/>
      <c r="S1300" s="86"/>
      <c r="T1300" s="87"/>
      <c r="U1300" s="40"/>
      <c r="V1300" s="40"/>
      <c r="W1300" s="40"/>
      <c r="X1300" s="40"/>
      <c r="Y1300" s="40"/>
      <c r="Z1300" s="40"/>
      <c r="AA1300" s="40"/>
      <c r="AB1300" s="40"/>
      <c r="AC1300" s="40"/>
      <c r="AD1300" s="40"/>
      <c r="AE1300" s="40"/>
      <c r="AT1300" s="19" t="s">
        <v>152</v>
      </c>
      <c r="AU1300" s="19" t="s">
        <v>84</v>
      </c>
    </row>
    <row r="1301" s="2" customFormat="1" ht="24.15" customHeight="1">
      <c r="A1301" s="40"/>
      <c r="B1301" s="41"/>
      <c r="C1301" s="206" t="s">
        <v>1846</v>
      </c>
      <c r="D1301" s="206" t="s">
        <v>145</v>
      </c>
      <c r="E1301" s="207" t="s">
        <v>1847</v>
      </c>
      <c r="F1301" s="208" t="s">
        <v>1848</v>
      </c>
      <c r="G1301" s="209" t="s">
        <v>217</v>
      </c>
      <c r="H1301" s="210">
        <v>431.67200000000003</v>
      </c>
      <c r="I1301" s="211"/>
      <c r="J1301" s="212">
        <f>ROUND(I1301*H1301,2)</f>
        <v>0</v>
      </c>
      <c r="K1301" s="208" t="s">
        <v>167</v>
      </c>
      <c r="L1301" s="46"/>
      <c r="M1301" s="213" t="s">
        <v>19</v>
      </c>
      <c r="N1301" s="214" t="s">
        <v>45</v>
      </c>
      <c r="O1301" s="86"/>
      <c r="P1301" s="215">
        <f>O1301*H1301</f>
        <v>0</v>
      </c>
      <c r="Q1301" s="215">
        <v>0.0014499999999999999</v>
      </c>
      <c r="R1301" s="215">
        <f>Q1301*H1301</f>
        <v>0.62592440000000005</v>
      </c>
      <c r="S1301" s="215">
        <v>0</v>
      </c>
      <c r="T1301" s="216">
        <f>S1301*H1301</f>
        <v>0</v>
      </c>
      <c r="U1301" s="40"/>
      <c r="V1301" s="40"/>
      <c r="W1301" s="40"/>
      <c r="X1301" s="40"/>
      <c r="Y1301" s="40"/>
      <c r="Z1301" s="40"/>
      <c r="AA1301" s="40"/>
      <c r="AB1301" s="40"/>
      <c r="AC1301" s="40"/>
      <c r="AD1301" s="40"/>
      <c r="AE1301" s="40"/>
      <c r="AR1301" s="217" t="s">
        <v>237</v>
      </c>
      <c r="AT1301" s="217" t="s">
        <v>145</v>
      </c>
      <c r="AU1301" s="217" t="s">
        <v>84</v>
      </c>
      <c r="AY1301" s="19" t="s">
        <v>143</v>
      </c>
      <c r="BE1301" s="218">
        <f>IF(N1301="základní",J1301,0)</f>
        <v>0</v>
      </c>
      <c r="BF1301" s="218">
        <f>IF(N1301="snížená",J1301,0)</f>
        <v>0</v>
      </c>
      <c r="BG1301" s="218">
        <f>IF(N1301="zákl. přenesená",J1301,0)</f>
        <v>0</v>
      </c>
      <c r="BH1301" s="218">
        <f>IF(N1301="sníž. přenesená",J1301,0)</f>
        <v>0</v>
      </c>
      <c r="BI1301" s="218">
        <f>IF(N1301="nulová",J1301,0)</f>
        <v>0</v>
      </c>
      <c r="BJ1301" s="19" t="s">
        <v>82</v>
      </c>
      <c r="BK1301" s="218">
        <f>ROUND(I1301*H1301,2)</f>
        <v>0</v>
      </c>
      <c r="BL1301" s="19" t="s">
        <v>237</v>
      </c>
      <c r="BM1301" s="217" t="s">
        <v>1849</v>
      </c>
    </row>
    <row r="1302" s="2" customFormat="1">
      <c r="A1302" s="40"/>
      <c r="B1302" s="41"/>
      <c r="C1302" s="42"/>
      <c r="D1302" s="219" t="s">
        <v>152</v>
      </c>
      <c r="E1302" s="42"/>
      <c r="F1302" s="220" t="s">
        <v>1850</v>
      </c>
      <c r="G1302" s="42"/>
      <c r="H1302" s="42"/>
      <c r="I1302" s="221"/>
      <c r="J1302" s="42"/>
      <c r="K1302" s="42"/>
      <c r="L1302" s="46"/>
      <c r="M1302" s="222"/>
      <c r="N1302" s="223"/>
      <c r="O1302" s="86"/>
      <c r="P1302" s="86"/>
      <c r="Q1302" s="86"/>
      <c r="R1302" s="86"/>
      <c r="S1302" s="86"/>
      <c r="T1302" s="87"/>
      <c r="U1302" s="40"/>
      <c r="V1302" s="40"/>
      <c r="W1302" s="40"/>
      <c r="X1302" s="40"/>
      <c r="Y1302" s="40"/>
      <c r="Z1302" s="40"/>
      <c r="AA1302" s="40"/>
      <c r="AB1302" s="40"/>
      <c r="AC1302" s="40"/>
      <c r="AD1302" s="40"/>
      <c r="AE1302" s="40"/>
      <c r="AT1302" s="19" t="s">
        <v>152</v>
      </c>
      <c r="AU1302" s="19" t="s">
        <v>84</v>
      </c>
    </row>
    <row r="1303" s="13" customFormat="1">
      <c r="A1303" s="13"/>
      <c r="B1303" s="224"/>
      <c r="C1303" s="225"/>
      <c r="D1303" s="226" t="s">
        <v>154</v>
      </c>
      <c r="E1303" s="227" t="s">
        <v>19</v>
      </c>
      <c r="F1303" s="228" t="s">
        <v>1851</v>
      </c>
      <c r="G1303" s="225"/>
      <c r="H1303" s="229">
        <v>431.67200000000003</v>
      </c>
      <c r="I1303" s="230"/>
      <c r="J1303" s="225"/>
      <c r="K1303" s="225"/>
      <c r="L1303" s="231"/>
      <c r="M1303" s="232"/>
      <c r="N1303" s="233"/>
      <c r="O1303" s="233"/>
      <c r="P1303" s="233"/>
      <c r="Q1303" s="233"/>
      <c r="R1303" s="233"/>
      <c r="S1303" s="233"/>
      <c r="T1303" s="234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T1303" s="235" t="s">
        <v>154</v>
      </c>
      <c r="AU1303" s="235" t="s">
        <v>84</v>
      </c>
      <c r="AV1303" s="13" t="s">
        <v>84</v>
      </c>
      <c r="AW1303" s="13" t="s">
        <v>33</v>
      </c>
      <c r="AX1303" s="13" t="s">
        <v>82</v>
      </c>
      <c r="AY1303" s="235" t="s">
        <v>143</v>
      </c>
    </row>
    <row r="1304" s="2" customFormat="1" ht="24.15" customHeight="1">
      <c r="A1304" s="40"/>
      <c r="B1304" s="41"/>
      <c r="C1304" s="206" t="s">
        <v>1852</v>
      </c>
      <c r="D1304" s="206" t="s">
        <v>145</v>
      </c>
      <c r="E1304" s="207" t="s">
        <v>1853</v>
      </c>
      <c r="F1304" s="208" t="s">
        <v>1854</v>
      </c>
      <c r="G1304" s="209" t="s">
        <v>217</v>
      </c>
      <c r="H1304" s="210">
        <v>215.83600000000001</v>
      </c>
      <c r="I1304" s="211"/>
      <c r="J1304" s="212">
        <f>ROUND(I1304*H1304,2)</f>
        <v>0</v>
      </c>
      <c r="K1304" s="208" t="s">
        <v>167</v>
      </c>
      <c r="L1304" s="46"/>
      <c r="M1304" s="213" t="s">
        <v>19</v>
      </c>
      <c r="N1304" s="214" t="s">
        <v>45</v>
      </c>
      <c r="O1304" s="86"/>
      <c r="P1304" s="215">
        <f>O1304*H1304</f>
        <v>0</v>
      </c>
      <c r="Q1304" s="215">
        <v>0.0073000000000000001</v>
      </c>
      <c r="R1304" s="215">
        <f>Q1304*H1304</f>
        <v>1.5756028000000002</v>
      </c>
      <c r="S1304" s="215">
        <v>0</v>
      </c>
      <c r="T1304" s="216">
        <f>S1304*H1304</f>
        <v>0</v>
      </c>
      <c r="U1304" s="40"/>
      <c r="V1304" s="40"/>
      <c r="W1304" s="40"/>
      <c r="X1304" s="40"/>
      <c r="Y1304" s="40"/>
      <c r="Z1304" s="40"/>
      <c r="AA1304" s="40"/>
      <c r="AB1304" s="40"/>
      <c r="AC1304" s="40"/>
      <c r="AD1304" s="40"/>
      <c r="AE1304" s="40"/>
      <c r="AR1304" s="217" t="s">
        <v>237</v>
      </c>
      <c r="AT1304" s="217" t="s">
        <v>145</v>
      </c>
      <c r="AU1304" s="217" t="s">
        <v>84</v>
      </c>
      <c r="AY1304" s="19" t="s">
        <v>143</v>
      </c>
      <c r="BE1304" s="218">
        <f>IF(N1304="základní",J1304,0)</f>
        <v>0</v>
      </c>
      <c r="BF1304" s="218">
        <f>IF(N1304="snížená",J1304,0)</f>
        <v>0</v>
      </c>
      <c r="BG1304" s="218">
        <f>IF(N1304="zákl. přenesená",J1304,0)</f>
        <v>0</v>
      </c>
      <c r="BH1304" s="218">
        <f>IF(N1304="sníž. přenesená",J1304,0)</f>
        <v>0</v>
      </c>
      <c r="BI1304" s="218">
        <f>IF(N1304="nulová",J1304,0)</f>
        <v>0</v>
      </c>
      <c r="BJ1304" s="19" t="s">
        <v>82</v>
      </c>
      <c r="BK1304" s="218">
        <f>ROUND(I1304*H1304,2)</f>
        <v>0</v>
      </c>
      <c r="BL1304" s="19" t="s">
        <v>237</v>
      </c>
      <c r="BM1304" s="217" t="s">
        <v>1855</v>
      </c>
    </row>
    <row r="1305" s="2" customFormat="1">
      <c r="A1305" s="40"/>
      <c r="B1305" s="41"/>
      <c r="C1305" s="42"/>
      <c r="D1305" s="219" t="s">
        <v>152</v>
      </c>
      <c r="E1305" s="42"/>
      <c r="F1305" s="220" t="s">
        <v>1856</v>
      </c>
      <c r="G1305" s="42"/>
      <c r="H1305" s="42"/>
      <c r="I1305" s="221"/>
      <c r="J1305" s="42"/>
      <c r="K1305" s="42"/>
      <c r="L1305" s="46"/>
      <c r="M1305" s="222"/>
      <c r="N1305" s="223"/>
      <c r="O1305" s="86"/>
      <c r="P1305" s="86"/>
      <c r="Q1305" s="86"/>
      <c r="R1305" s="86"/>
      <c r="S1305" s="86"/>
      <c r="T1305" s="87"/>
      <c r="U1305" s="40"/>
      <c r="V1305" s="40"/>
      <c r="W1305" s="40"/>
      <c r="X1305" s="40"/>
      <c r="Y1305" s="40"/>
      <c r="Z1305" s="40"/>
      <c r="AA1305" s="40"/>
      <c r="AB1305" s="40"/>
      <c r="AC1305" s="40"/>
      <c r="AD1305" s="40"/>
      <c r="AE1305" s="40"/>
      <c r="AT1305" s="19" t="s">
        <v>152</v>
      </c>
      <c r="AU1305" s="19" t="s">
        <v>84</v>
      </c>
    </row>
    <row r="1306" s="2" customFormat="1" ht="16.5" customHeight="1">
      <c r="A1306" s="40"/>
      <c r="B1306" s="41"/>
      <c r="C1306" s="257" t="s">
        <v>1857</v>
      </c>
      <c r="D1306" s="257" t="s">
        <v>203</v>
      </c>
      <c r="E1306" s="258" t="s">
        <v>1858</v>
      </c>
      <c r="F1306" s="259" t="s">
        <v>1859</v>
      </c>
      <c r="G1306" s="260" t="s">
        <v>217</v>
      </c>
      <c r="H1306" s="261">
        <v>237.41999999999999</v>
      </c>
      <c r="I1306" s="262"/>
      <c r="J1306" s="263">
        <f>ROUND(I1306*H1306,2)</f>
        <v>0</v>
      </c>
      <c r="K1306" s="259" t="s">
        <v>167</v>
      </c>
      <c r="L1306" s="264"/>
      <c r="M1306" s="265" t="s">
        <v>19</v>
      </c>
      <c r="N1306" s="266" t="s">
        <v>45</v>
      </c>
      <c r="O1306" s="86"/>
      <c r="P1306" s="215">
        <f>O1306*H1306</f>
        <v>0</v>
      </c>
      <c r="Q1306" s="215">
        <v>0.0129</v>
      </c>
      <c r="R1306" s="215">
        <f>Q1306*H1306</f>
        <v>3.0627179999999998</v>
      </c>
      <c r="S1306" s="215">
        <v>0</v>
      </c>
      <c r="T1306" s="216">
        <f>S1306*H1306</f>
        <v>0</v>
      </c>
      <c r="U1306" s="40"/>
      <c r="V1306" s="40"/>
      <c r="W1306" s="40"/>
      <c r="X1306" s="40"/>
      <c r="Y1306" s="40"/>
      <c r="Z1306" s="40"/>
      <c r="AA1306" s="40"/>
      <c r="AB1306" s="40"/>
      <c r="AC1306" s="40"/>
      <c r="AD1306" s="40"/>
      <c r="AE1306" s="40"/>
      <c r="AR1306" s="217" t="s">
        <v>356</v>
      </c>
      <c r="AT1306" s="217" t="s">
        <v>203</v>
      </c>
      <c r="AU1306" s="217" t="s">
        <v>84</v>
      </c>
      <c r="AY1306" s="19" t="s">
        <v>143</v>
      </c>
      <c r="BE1306" s="218">
        <f>IF(N1306="základní",J1306,0)</f>
        <v>0</v>
      </c>
      <c r="BF1306" s="218">
        <f>IF(N1306="snížená",J1306,0)</f>
        <v>0</v>
      </c>
      <c r="BG1306" s="218">
        <f>IF(N1306="zákl. přenesená",J1306,0)</f>
        <v>0</v>
      </c>
      <c r="BH1306" s="218">
        <f>IF(N1306="sníž. přenesená",J1306,0)</f>
        <v>0</v>
      </c>
      <c r="BI1306" s="218">
        <f>IF(N1306="nulová",J1306,0)</f>
        <v>0</v>
      </c>
      <c r="BJ1306" s="19" t="s">
        <v>82</v>
      </c>
      <c r="BK1306" s="218">
        <f>ROUND(I1306*H1306,2)</f>
        <v>0</v>
      </c>
      <c r="BL1306" s="19" t="s">
        <v>237</v>
      </c>
      <c r="BM1306" s="217" t="s">
        <v>1860</v>
      </c>
    </row>
    <row r="1307" s="13" customFormat="1">
      <c r="A1307" s="13"/>
      <c r="B1307" s="224"/>
      <c r="C1307" s="225"/>
      <c r="D1307" s="226" t="s">
        <v>154</v>
      </c>
      <c r="E1307" s="227" t="s">
        <v>19</v>
      </c>
      <c r="F1307" s="228" t="s">
        <v>1861</v>
      </c>
      <c r="G1307" s="225"/>
      <c r="H1307" s="229">
        <v>237.41999999999999</v>
      </c>
      <c r="I1307" s="230"/>
      <c r="J1307" s="225"/>
      <c r="K1307" s="225"/>
      <c r="L1307" s="231"/>
      <c r="M1307" s="232"/>
      <c r="N1307" s="233"/>
      <c r="O1307" s="233"/>
      <c r="P1307" s="233"/>
      <c r="Q1307" s="233"/>
      <c r="R1307" s="233"/>
      <c r="S1307" s="233"/>
      <c r="T1307" s="234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35" t="s">
        <v>154</v>
      </c>
      <c r="AU1307" s="235" t="s">
        <v>84</v>
      </c>
      <c r="AV1307" s="13" t="s">
        <v>84</v>
      </c>
      <c r="AW1307" s="13" t="s">
        <v>33</v>
      </c>
      <c r="AX1307" s="13" t="s">
        <v>74</v>
      </c>
      <c r="AY1307" s="235" t="s">
        <v>143</v>
      </c>
    </row>
    <row r="1308" s="14" customFormat="1">
      <c r="A1308" s="14"/>
      <c r="B1308" s="236"/>
      <c r="C1308" s="237"/>
      <c r="D1308" s="226" t="s">
        <v>154</v>
      </c>
      <c r="E1308" s="238" t="s">
        <v>19</v>
      </c>
      <c r="F1308" s="239" t="s">
        <v>156</v>
      </c>
      <c r="G1308" s="237"/>
      <c r="H1308" s="240">
        <v>237.41999999999999</v>
      </c>
      <c r="I1308" s="241"/>
      <c r="J1308" s="237"/>
      <c r="K1308" s="237"/>
      <c r="L1308" s="242"/>
      <c r="M1308" s="243"/>
      <c r="N1308" s="244"/>
      <c r="O1308" s="244"/>
      <c r="P1308" s="244"/>
      <c r="Q1308" s="244"/>
      <c r="R1308" s="244"/>
      <c r="S1308" s="244"/>
      <c r="T1308" s="245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246" t="s">
        <v>154</v>
      </c>
      <c r="AU1308" s="246" t="s">
        <v>84</v>
      </c>
      <c r="AV1308" s="14" t="s">
        <v>150</v>
      </c>
      <c r="AW1308" s="14" t="s">
        <v>33</v>
      </c>
      <c r="AX1308" s="14" t="s">
        <v>82</v>
      </c>
      <c r="AY1308" s="246" t="s">
        <v>143</v>
      </c>
    </row>
    <row r="1309" s="2" customFormat="1" ht="21.75" customHeight="1">
      <c r="A1309" s="40"/>
      <c r="B1309" s="41"/>
      <c r="C1309" s="206" t="s">
        <v>1862</v>
      </c>
      <c r="D1309" s="206" t="s">
        <v>145</v>
      </c>
      <c r="E1309" s="207" t="s">
        <v>1863</v>
      </c>
      <c r="F1309" s="208" t="s">
        <v>1864</v>
      </c>
      <c r="G1309" s="209" t="s">
        <v>217</v>
      </c>
      <c r="H1309" s="210">
        <v>215.83600000000001</v>
      </c>
      <c r="I1309" s="211"/>
      <c r="J1309" s="212">
        <f>ROUND(I1309*H1309,2)</f>
        <v>0</v>
      </c>
      <c r="K1309" s="208" t="s">
        <v>167</v>
      </c>
      <c r="L1309" s="46"/>
      <c r="M1309" s="213" t="s">
        <v>19</v>
      </c>
      <c r="N1309" s="214" t="s">
        <v>45</v>
      </c>
      <c r="O1309" s="86"/>
      <c r="P1309" s="215">
        <f>O1309*H1309</f>
        <v>0</v>
      </c>
      <c r="Q1309" s="215">
        <v>0</v>
      </c>
      <c r="R1309" s="215">
        <f>Q1309*H1309</f>
        <v>0</v>
      </c>
      <c r="S1309" s="215">
        <v>0</v>
      </c>
      <c r="T1309" s="216">
        <f>S1309*H1309</f>
        <v>0</v>
      </c>
      <c r="U1309" s="40"/>
      <c r="V1309" s="40"/>
      <c r="W1309" s="40"/>
      <c r="X1309" s="40"/>
      <c r="Y1309" s="40"/>
      <c r="Z1309" s="40"/>
      <c r="AA1309" s="40"/>
      <c r="AB1309" s="40"/>
      <c r="AC1309" s="40"/>
      <c r="AD1309" s="40"/>
      <c r="AE1309" s="40"/>
      <c r="AR1309" s="217" t="s">
        <v>237</v>
      </c>
      <c r="AT1309" s="217" t="s">
        <v>145</v>
      </c>
      <c r="AU1309" s="217" t="s">
        <v>84</v>
      </c>
      <c r="AY1309" s="19" t="s">
        <v>143</v>
      </c>
      <c r="BE1309" s="218">
        <f>IF(N1309="základní",J1309,0)</f>
        <v>0</v>
      </c>
      <c r="BF1309" s="218">
        <f>IF(N1309="snížená",J1309,0)</f>
        <v>0</v>
      </c>
      <c r="BG1309" s="218">
        <f>IF(N1309="zákl. přenesená",J1309,0)</f>
        <v>0</v>
      </c>
      <c r="BH1309" s="218">
        <f>IF(N1309="sníž. přenesená",J1309,0)</f>
        <v>0</v>
      </c>
      <c r="BI1309" s="218">
        <f>IF(N1309="nulová",J1309,0)</f>
        <v>0</v>
      </c>
      <c r="BJ1309" s="19" t="s">
        <v>82</v>
      </c>
      <c r="BK1309" s="218">
        <f>ROUND(I1309*H1309,2)</f>
        <v>0</v>
      </c>
      <c r="BL1309" s="19" t="s">
        <v>237</v>
      </c>
      <c r="BM1309" s="217" t="s">
        <v>1865</v>
      </c>
    </row>
    <row r="1310" s="2" customFormat="1">
      <c r="A1310" s="40"/>
      <c r="B1310" s="41"/>
      <c r="C1310" s="42"/>
      <c r="D1310" s="219" t="s">
        <v>152</v>
      </c>
      <c r="E1310" s="42"/>
      <c r="F1310" s="220" t="s">
        <v>1866</v>
      </c>
      <c r="G1310" s="42"/>
      <c r="H1310" s="42"/>
      <c r="I1310" s="221"/>
      <c r="J1310" s="42"/>
      <c r="K1310" s="42"/>
      <c r="L1310" s="46"/>
      <c r="M1310" s="222"/>
      <c r="N1310" s="223"/>
      <c r="O1310" s="86"/>
      <c r="P1310" s="86"/>
      <c r="Q1310" s="86"/>
      <c r="R1310" s="86"/>
      <c r="S1310" s="86"/>
      <c r="T1310" s="87"/>
      <c r="U1310" s="40"/>
      <c r="V1310" s="40"/>
      <c r="W1310" s="40"/>
      <c r="X1310" s="40"/>
      <c r="Y1310" s="40"/>
      <c r="Z1310" s="40"/>
      <c r="AA1310" s="40"/>
      <c r="AB1310" s="40"/>
      <c r="AC1310" s="40"/>
      <c r="AD1310" s="40"/>
      <c r="AE1310" s="40"/>
      <c r="AT1310" s="19" t="s">
        <v>152</v>
      </c>
      <c r="AU1310" s="19" t="s">
        <v>84</v>
      </c>
    </row>
    <row r="1311" s="2" customFormat="1" ht="16.5" customHeight="1">
      <c r="A1311" s="40"/>
      <c r="B1311" s="41"/>
      <c r="C1311" s="206" t="s">
        <v>1867</v>
      </c>
      <c r="D1311" s="206" t="s">
        <v>145</v>
      </c>
      <c r="E1311" s="207" t="s">
        <v>1868</v>
      </c>
      <c r="F1311" s="208" t="s">
        <v>1869</v>
      </c>
      <c r="G1311" s="209" t="s">
        <v>217</v>
      </c>
      <c r="H1311" s="210">
        <v>215.83600000000001</v>
      </c>
      <c r="I1311" s="211"/>
      <c r="J1311" s="212">
        <f>ROUND(I1311*H1311,2)</f>
        <v>0</v>
      </c>
      <c r="K1311" s="208" t="s">
        <v>167</v>
      </c>
      <c r="L1311" s="46"/>
      <c r="M1311" s="213" t="s">
        <v>19</v>
      </c>
      <c r="N1311" s="214" t="s">
        <v>45</v>
      </c>
      <c r="O1311" s="86"/>
      <c r="P1311" s="215">
        <f>O1311*H1311</f>
        <v>0</v>
      </c>
      <c r="Q1311" s="215">
        <v>0</v>
      </c>
      <c r="R1311" s="215">
        <f>Q1311*H1311</f>
        <v>0</v>
      </c>
      <c r="S1311" s="215">
        <v>0</v>
      </c>
      <c r="T1311" s="216">
        <f>S1311*H1311</f>
        <v>0</v>
      </c>
      <c r="U1311" s="40"/>
      <c r="V1311" s="40"/>
      <c r="W1311" s="40"/>
      <c r="X1311" s="40"/>
      <c r="Y1311" s="40"/>
      <c r="Z1311" s="40"/>
      <c r="AA1311" s="40"/>
      <c r="AB1311" s="40"/>
      <c r="AC1311" s="40"/>
      <c r="AD1311" s="40"/>
      <c r="AE1311" s="40"/>
      <c r="AR1311" s="217" t="s">
        <v>237</v>
      </c>
      <c r="AT1311" s="217" t="s">
        <v>145</v>
      </c>
      <c r="AU1311" s="217" t="s">
        <v>84</v>
      </c>
      <c r="AY1311" s="19" t="s">
        <v>143</v>
      </c>
      <c r="BE1311" s="218">
        <f>IF(N1311="základní",J1311,0)</f>
        <v>0</v>
      </c>
      <c r="BF1311" s="218">
        <f>IF(N1311="snížená",J1311,0)</f>
        <v>0</v>
      </c>
      <c r="BG1311" s="218">
        <f>IF(N1311="zákl. přenesená",J1311,0)</f>
        <v>0</v>
      </c>
      <c r="BH1311" s="218">
        <f>IF(N1311="sníž. přenesená",J1311,0)</f>
        <v>0</v>
      </c>
      <c r="BI1311" s="218">
        <f>IF(N1311="nulová",J1311,0)</f>
        <v>0</v>
      </c>
      <c r="BJ1311" s="19" t="s">
        <v>82</v>
      </c>
      <c r="BK1311" s="218">
        <f>ROUND(I1311*H1311,2)</f>
        <v>0</v>
      </c>
      <c r="BL1311" s="19" t="s">
        <v>237</v>
      </c>
      <c r="BM1311" s="217" t="s">
        <v>1870</v>
      </c>
    </row>
    <row r="1312" s="2" customFormat="1">
      <c r="A1312" s="40"/>
      <c r="B1312" s="41"/>
      <c r="C1312" s="42"/>
      <c r="D1312" s="219" t="s">
        <v>152</v>
      </c>
      <c r="E1312" s="42"/>
      <c r="F1312" s="220" t="s">
        <v>1871</v>
      </c>
      <c r="G1312" s="42"/>
      <c r="H1312" s="42"/>
      <c r="I1312" s="221"/>
      <c r="J1312" s="42"/>
      <c r="K1312" s="42"/>
      <c r="L1312" s="46"/>
      <c r="M1312" s="222"/>
      <c r="N1312" s="223"/>
      <c r="O1312" s="86"/>
      <c r="P1312" s="86"/>
      <c r="Q1312" s="86"/>
      <c r="R1312" s="86"/>
      <c r="S1312" s="86"/>
      <c r="T1312" s="87"/>
      <c r="U1312" s="40"/>
      <c r="V1312" s="40"/>
      <c r="W1312" s="40"/>
      <c r="X1312" s="40"/>
      <c r="Y1312" s="40"/>
      <c r="Z1312" s="40"/>
      <c r="AA1312" s="40"/>
      <c r="AB1312" s="40"/>
      <c r="AC1312" s="40"/>
      <c r="AD1312" s="40"/>
      <c r="AE1312" s="40"/>
      <c r="AT1312" s="19" t="s">
        <v>152</v>
      </c>
      <c r="AU1312" s="19" t="s">
        <v>84</v>
      </c>
    </row>
    <row r="1313" s="2" customFormat="1" ht="24.15" customHeight="1">
      <c r="A1313" s="40"/>
      <c r="B1313" s="41"/>
      <c r="C1313" s="206" t="s">
        <v>1872</v>
      </c>
      <c r="D1313" s="206" t="s">
        <v>145</v>
      </c>
      <c r="E1313" s="207" t="s">
        <v>1873</v>
      </c>
      <c r="F1313" s="208" t="s">
        <v>1874</v>
      </c>
      <c r="G1313" s="209" t="s">
        <v>655</v>
      </c>
      <c r="H1313" s="278"/>
      <c r="I1313" s="211"/>
      <c r="J1313" s="212">
        <f>ROUND(I1313*H1313,2)</f>
        <v>0</v>
      </c>
      <c r="K1313" s="208" t="s">
        <v>167</v>
      </c>
      <c r="L1313" s="46"/>
      <c r="M1313" s="213" t="s">
        <v>19</v>
      </c>
      <c r="N1313" s="214" t="s">
        <v>45</v>
      </c>
      <c r="O1313" s="86"/>
      <c r="P1313" s="215">
        <f>O1313*H1313</f>
        <v>0</v>
      </c>
      <c r="Q1313" s="215">
        <v>0</v>
      </c>
      <c r="R1313" s="215">
        <f>Q1313*H1313</f>
        <v>0</v>
      </c>
      <c r="S1313" s="215">
        <v>0</v>
      </c>
      <c r="T1313" s="216">
        <f>S1313*H1313</f>
        <v>0</v>
      </c>
      <c r="U1313" s="40"/>
      <c r="V1313" s="40"/>
      <c r="W1313" s="40"/>
      <c r="X1313" s="40"/>
      <c r="Y1313" s="40"/>
      <c r="Z1313" s="40"/>
      <c r="AA1313" s="40"/>
      <c r="AB1313" s="40"/>
      <c r="AC1313" s="40"/>
      <c r="AD1313" s="40"/>
      <c r="AE1313" s="40"/>
      <c r="AR1313" s="217" t="s">
        <v>237</v>
      </c>
      <c r="AT1313" s="217" t="s">
        <v>145</v>
      </c>
      <c r="AU1313" s="217" t="s">
        <v>84</v>
      </c>
      <c r="AY1313" s="19" t="s">
        <v>143</v>
      </c>
      <c r="BE1313" s="218">
        <f>IF(N1313="základní",J1313,0)</f>
        <v>0</v>
      </c>
      <c r="BF1313" s="218">
        <f>IF(N1313="snížená",J1313,0)</f>
        <v>0</v>
      </c>
      <c r="BG1313" s="218">
        <f>IF(N1313="zákl. přenesená",J1313,0)</f>
        <v>0</v>
      </c>
      <c r="BH1313" s="218">
        <f>IF(N1313="sníž. přenesená",J1313,0)</f>
        <v>0</v>
      </c>
      <c r="BI1313" s="218">
        <f>IF(N1313="nulová",J1313,0)</f>
        <v>0</v>
      </c>
      <c r="BJ1313" s="19" t="s">
        <v>82</v>
      </c>
      <c r="BK1313" s="218">
        <f>ROUND(I1313*H1313,2)</f>
        <v>0</v>
      </c>
      <c r="BL1313" s="19" t="s">
        <v>237</v>
      </c>
      <c r="BM1313" s="217" t="s">
        <v>1875</v>
      </c>
    </row>
    <row r="1314" s="2" customFormat="1">
      <c r="A1314" s="40"/>
      <c r="B1314" s="41"/>
      <c r="C1314" s="42"/>
      <c r="D1314" s="219" t="s">
        <v>152</v>
      </c>
      <c r="E1314" s="42"/>
      <c r="F1314" s="220" t="s">
        <v>1876</v>
      </c>
      <c r="G1314" s="42"/>
      <c r="H1314" s="42"/>
      <c r="I1314" s="221"/>
      <c r="J1314" s="42"/>
      <c r="K1314" s="42"/>
      <c r="L1314" s="46"/>
      <c r="M1314" s="222"/>
      <c r="N1314" s="223"/>
      <c r="O1314" s="86"/>
      <c r="P1314" s="86"/>
      <c r="Q1314" s="86"/>
      <c r="R1314" s="86"/>
      <c r="S1314" s="86"/>
      <c r="T1314" s="87"/>
      <c r="U1314" s="40"/>
      <c r="V1314" s="40"/>
      <c r="W1314" s="40"/>
      <c r="X1314" s="40"/>
      <c r="Y1314" s="40"/>
      <c r="Z1314" s="40"/>
      <c r="AA1314" s="40"/>
      <c r="AB1314" s="40"/>
      <c r="AC1314" s="40"/>
      <c r="AD1314" s="40"/>
      <c r="AE1314" s="40"/>
      <c r="AT1314" s="19" t="s">
        <v>152</v>
      </c>
      <c r="AU1314" s="19" t="s">
        <v>84</v>
      </c>
    </row>
    <row r="1315" s="12" customFormat="1" ht="22.8" customHeight="1">
      <c r="A1315" s="12"/>
      <c r="B1315" s="190"/>
      <c r="C1315" s="191"/>
      <c r="D1315" s="192" t="s">
        <v>73</v>
      </c>
      <c r="E1315" s="204" t="s">
        <v>1877</v>
      </c>
      <c r="F1315" s="204" t="s">
        <v>1878</v>
      </c>
      <c r="G1315" s="191"/>
      <c r="H1315" s="191"/>
      <c r="I1315" s="194"/>
      <c r="J1315" s="205">
        <f>BK1315</f>
        <v>0</v>
      </c>
      <c r="K1315" s="191"/>
      <c r="L1315" s="196"/>
      <c r="M1315" s="197"/>
      <c r="N1315" s="198"/>
      <c r="O1315" s="198"/>
      <c r="P1315" s="199">
        <f>SUM(P1316:P1321)</f>
        <v>0</v>
      </c>
      <c r="Q1315" s="198"/>
      <c r="R1315" s="199">
        <f>SUM(R1316:R1321)</f>
        <v>0.082912000000000013</v>
      </c>
      <c r="S1315" s="198"/>
      <c r="T1315" s="200">
        <f>SUM(T1316:T1321)</f>
        <v>0</v>
      </c>
      <c r="U1315" s="12"/>
      <c r="V1315" s="12"/>
      <c r="W1315" s="12"/>
      <c r="X1315" s="12"/>
      <c r="Y1315" s="12"/>
      <c r="Z1315" s="12"/>
      <c r="AA1315" s="12"/>
      <c r="AB1315" s="12"/>
      <c r="AC1315" s="12"/>
      <c r="AD1315" s="12"/>
      <c r="AE1315" s="12"/>
      <c r="AR1315" s="201" t="s">
        <v>84</v>
      </c>
      <c r="AT1315" s="202" t="s">
        <v>73</v>
      </c>
      <c r="AU1315" s="202" t="s">
        <v>82</v>
      </c>
      <c r="AY1315" s="201" t="s">
        <v>143</v>
      </c>
      <c r="BK1315" s="203">
        <f>SUM(BK1316:BK1321)</f>
        <v>0</v>
      </c>
    </row>
    <row r="1316" s="2" customFormat="1" ht="16.5" customHeight="1">
      <c r="A1316" s="40"/>
      <c r="B1316" s="41"/>
      <c r="C1316" s="206" t="s">
        <v>1879</v>
      </c>
      <c r="D1316" s="206" t="s">
        <v>145</v>
      </c>
      <c r="E1316" s="207" t="s">
        <v>1880</v>
      </c>
      <c r="F1316" s="208" t="s">
        <v>1881</v>
      </c>
      <c r="G1316" s="209" t="s">
        <v>217</v>
      </c>
      <c r="H1316" s="210">
        <v>275.60000000000002</v>
      </c>
      <c r="I1316" s="211"/>
      <c r="J1316" s="212">
        <f>ROUND(I1316*H1316,2)</f>
        <v>0</v>
      </c>
      <c r="K1316" s="208" t="s">
        <v>167</v>
      </c>
      <c r="L1316" s="46"/>
      <c r="M1316" s="213" t="s">
        <v>19</v>
      </c>
      <c r="N1316" s="214" t="s">
        <v>45</v>
      </c>
      <c r="O1316" s="86"/>
      <c r="P1316" s="215">
        <f>O1316*H1316</f>
        <v>0</v>
      </c>
      <c r="Q1316" s="215">
        <v>0.00012999999999999999</v>
      </c>
      <c r="R1316" s="215">
        <f>Q1316*H1316</f>
        <v>0.035827999999999999</v>
      </c>
      <c r="S1316" s="215">
        <v>0</v>
      </c>
      <c r="T1316" s="216">
        <f>S1316*H1316</f>
        <v>0</v>
      </c>
      <c r="U1316" s="40"/>
      <c r="V1316" s="40"/>
      <c r="W1316" s="40"/>
      <c r="X1316" s="40"/>
      <c r="Y1316" s="40"/>
      <c r="Z1316" s="40"/>
      <c r="AA1316" s="40"/>
      <c r="AB1316" s="40"/>
      <c r="AC1316" s="40"/>
      <c r="AD1316" s="40"/>
      <c r="AE1316" s="40"/>
      <c r="AR1316" s="217" t="s">
        <v>237</v>
      </c>
      <c r="AT1316" s="217" t="s">
        <v>145</v>
      </c>
      <c r="AU1316" s="217" t="s">
        <v>84</v>
      </c>
      <c r="AY1316" s="19" t="s">
        <v>143</v>
      </c>
      <c r="BE1316" s="218">
        <f>IF(N1316="základní",J1316,0)</f>
        <v>0</v>
      </c>
      <c r="BF1316" s="218">
        <f>IF(N1316="snížená",J1316,0)</f>
        <v>0</v>
      </c>
      <c r="BG1316" s="218">
        <f>IF(N1316="zákl. přenesená",J1316,0)</f>
        <v>0</v>
      </c>
      <c r="BH1316" s="218">
        <f>IF(N1316="sníž. přenesená",J1316,0)</f>
        <v>0</v>
      </c>
      <c r="BI1316" s="218">
        <f>IF(N1316="nulová",J1316,0)</f>
        <v>0</v>
      </c>
      <c r="BJ1316" s="19" t="s">
        <v>82</v>
      </c>
      <c r="BK1316" s="218">
        <f>ROUND(I1316*H1316,2)</f>
        <v>0</v>
      </c>
      <c r="BL1316" s="19" t="s">
        <v>237</v>
      </c>
      <c r="BM1316" s="217" t="s">
        <v>1882</v>
      </c>
    </row>
    <row r="1317" s="2" customFormat="1">
      <c r="A1317" s="40"/>
      <c r="B1317" s="41"/>
      <c r="C1317" s="42"/>
      <c r="D1317" s="219" t="s">
        <v>152</v>
      </c>
      <c r="E1317" s="42"/>
      <c r="F1317" s="220" t="s">
        <v>1883</v>
      </c>
      <c r="G1317" s="42"/>
      <c r="H1317" s="42"/>
      <c r="I1317" s="221"/>
      <c r="J1317" s="42"/>
      <c r="K1317" s="42"/>
      <c r="L1317" s="46"/>
      <c r="M1317" s="222"/>
      <c r="N1317" s="223"/>
      <c r="O1317" s="86"/>
      <c r="P1317" s="86"/>
      <c r="Q1317" s="86"/>
      <c r="R1317" s="86"/>
      <c r="S1317" s="86"/>
      <c r="T1317" s="87"/>
      <c r="U1317" s="40"/>
      <c r="V1317" s="40"/>
      <c r="W1317" s="40"/>
      <c r="X1317" s="40"/>
      <c r="Y1317" s="40"/>
      <c r="Z1317" s="40"/>
      <c r="AA1317" s="40"/>
      <c r="AB1317" s="40"/>
      <c r="AC1317" s="40"/>
      <c r="AD1317" s="40"/>
      <c r="AE1317" s="40"/>
      <c r="AT1317" s="19" t="s">
        <v>152</v>
      </c>
      <c r="AU1317" s="19" t="s">
        <v>84</v>
      </c>
    </row>
    <row r="1318" s="2" customFormat="1" ht="16.5" customHeight="1">
      <c r="A1318" s="40"/>
      <c r="B1318" s="41"/>
      <c r="C1318" s="206" t="s">
        <v>1884</v>
      </c>
      <c r="D1318" s="206" t="s">
        <v>145</v>
      </c>
      <c r="E1318" s="207" t="s">
        <v>1885</v>
      </c>
      <c r="F1318" s="208" t="s">
        <v>1886</v>
      </c>
      <c r="G1318" s="209" t="s">
        <v>217</v>
      </c>
      <c r="H1318" s="210">
        <v>275.60000000000002</v>
      </c>
      <c r="I1318" s="211"/>
      <c r="J1318" s="212">
        <f>ROUND(I1318*H1318,2)</f>
        <v>0</v>
      </c>
      <c r="K1318" s="208" t="s">
        <v>167</v>
      </c>
      <c r="L1318" s="46"/>
      <c r="M1318" s="213" t="s">
        <v>19</v>
      </c>
      <c r="N1318" s="214" t="s">
        <v>45</v>
      </c>
      <c r="O1318" s="86"/>
      <c r="P1318" s="215">
        <f>O1318*H1318</f>
        <v>0</v>
      </c>
      <c r="Q1318" s="215">
        <v>0.00013999999999999999</v>
      </c>
      <c r="R1318" s="215">
        <f>Q1318*H1318</f>
        <v>0.038584</v>
      </c>
      <c r="S1318" s="215">
        <v>0</v>
      </c>
      <c r="T1318" s="216">
        <f>S1318*H1318</f>
        <v>0</v>
      </c>
      <c r="U1318" s="40"/>
      <c r="V1318" s="40"/>
      <c r="W1318" s="40"/>
      <c r="X1318" s="40"/>
      <c r="Y1318" s="40"/>
      <c r="Z1318" s="40"/>
      <c r="AA1318" s="40"/>
      <c r="AB1318" s="40"/>
      <c r="AC1318" s="40"/>
      <c r="AD1318" s="40"/>
      <c r="AE1318" s="40"/>
      <c r="AR1318" s="217" t="s">
        <v>237</v>
      </c>
      <c r="AT1318" s="217" t="s">
        <v>145</v>
      </c>
      <c r="AU1318" s="217" t="s">
        <v>84</v>
      </c>
      <c r="AY1318" s="19" t="s">
        <v>143</v>
      </c>
      <c r="BE1318" s="218">
        <f>IF(N1318="základní",J1318,0)</f>
        <v>0</v>
      </c>
      <c r="BF1318" s="218">
        <f>IF(N1318="snížená",J1318,0)</f>
        <v>0</v>
      </c>
      <c r="BG1318" s="218">
        <f>IF(N1318="zákl. přenesená",J1318,0)</f>
        <v>0</v>
      </c>
      <c r="BH1318" s="218">
        <f>IF(N1318="sníž. přenesená",J1318,0)</f>
        <v>0</v>
      </c>
      <c r="BI1318" s="218">
        <f>IF(N1318="nulová",J1318,0)</f>
        <v>0</v>
      </c>
      <c r="BJ1318" s="19" t="s">
        <v>82</v>
      </c>
      <c r="BK1318" s="218">
        <f>ROUND(I1318*H1318,2)</f>
        <v>0</v>
      </c>
      <c r="BL1318" s="19" t="s">
        <v>237</v>
      </c>
      <c r="BM1318" s="217" t="s">
        <v>1887</v>
      </c>
    </row>
    <row r="1319" s="2" customFormat="1">
      <c r="A1319" s="40"/>
      <c r="B1319" s="41"/>
      <c r="C1319" s="42"/>
      <c r="D1319" s="219" t="s">
        <v>152</v>
      </c>
      <c r="E1319" s="42"/>
      <c r="F1319" s="220" t="s">
        <v>1888</v>
      </c>
      <c r="G1319" s="42"/>
      <c r="H1319" s="42"/>
      <c r="I1319" s="221"/>
      <c r="J1319" s="42"/>
      <c r="K1319" s="42"/>
      <c r="L1319" s="46"/>
      <c r="M1319" s="222"/>
      <c r="N1319" s="223"/>
      <c r="O1319" s="86"/>
      <c r="P1319" s="86"/>
      <c r="Q1319" s="86"/>
      <c r="R1319" s="86"/>
      <c r="S1319" s="86"/>
      <c r="T1319" s="87"/>
      <c r="U1319" s="40"/>
      <c r="V1319" s="40"/>
      <c r="W1319" s="40"/>
      <c r="X1319" s="40"/>
      <c r="Y1319" s="40"/>
      <c r="Z1319" s="40"/>
      <c r="AA1319" s="40"/>
      <c r="AB1319" s="40"/>
      <c r="AC1319" s="40"/>
      <c r="AD1319" s="40"/>
      <c r="AE1319" s="40"/>
      <c r="AT1319" s="19" t="s">
        <v>152</v>
      </c>
      <c r="AU1319" s="19" t="s">
        <v>84</v>
      </c>
    </row>
    <row r="1320" s="2" customFormat="1" ht="16.5" customHeight="1">
      <c r="A1320" s="40"/>
      <c r="B1320" s="41"/>
      <c r="C1320" s="206" t="s">
        <v>1889</v>
      </c>
      <c r="D1320" s="206" t="s">
        <v>145</v>
      </c>
      <c r="E1320" s="207" t="s">
        <v>1890</v>
      </c>
      <c r="F1320" s="208" t="s">
        <v>1891</v>
      </c>
      <c r="G1320" s="209" t="s">
        <v>217</v>
      </c>
      <c r="H1320" s="210">
        <v>50</v>
      </c>
      <c r="I1320" s="211"/>
      <c r="J1320" s="212">
        <f>ROUND(I1320*H1320,2)</f>
        <v>0</v>
      </c>
      <c r="K1320" s="208" t="s">
        <v>167</v>
      </c>
      <c r="L1320" s="46"/>
      <c r="M1320" s="213" t="s">
        <v>19</v>
      </c>
      <c r="N1320" s="214" t="s">
        <v>45</v>
      </c>
      <c r="O1320" s="86"/>
      <c r="P1320" s="215">
        <f>O1320*H1320</f>
        <v>0</v>
      </c>
      <c r="Q1320" s="215">
        <v>0.00017000000000000001</v>
      </c>
      <c r="R1320" s="215">
        <f>Q1320*H1320</f>
        <v>0.0085000000000000006</v>
      </c>
      <c r="S1320" s="215">
        <v>0</v>
      </c>
      <c r="T1320" s="216">
        <f>S1320*H1320</f>
        <v>0</v>
      </c>
      <c r="U1320" s="40"/>
      <c r="V1320" s="40"/>
      <c r="W1320" s="40"/>
      <c r="X1320" s="40"/>
      <c r="Y1320" s="40"/>
      <c r="Z1320" s="40"/>
      <c r="AA1320" s="40"/>
      <c r="AB1320" s="40"/>
      <c r="AC1320" s="40"/>
      <c r="AD1320" s="40"/>
      <c r="AE1320" s="40"/>
      <c r="AR1320" s="217" t="s">
        <v>237</v>
      </c>
      <c r="AT1320" s="217" t="s">
        <v>145</v>
      </c>
      <c r="AU1320" s="217" t="s">
        <v>84</v>
      </c>
      <c r="AY1320" s="19" t="s">
        <v>143</v>
      </c>
      <c r="BE1320" s="218">
        <f>IF(N1320="základní",J1320,0)</f>
        <v>0</v>
      </c>
      <c r="BF1320" s="218">
        <f>IF(N1320="snížená",J1320,0)</f>
        <v>0</v>
      </c>
      <c r="BG1320" s="218">
        <f>IF(N1320="zákl. přenesená",J1320,0)</f>
        <v>0</v>
      </c>
      <c r="BH1320" s="218">
        <f>IF(N1320="sníž. přenesená",J1320,0)</f>
        <v>0</v>
      </c>
      <c r="BI1320" s="218">
        <f>IF(N1320="nulová",J1320,0)</f>
        <v>0</v>
      </c>
      <c r="BJ1320" s="19" t="s">
        <v>82</v>
      </c>
      <c r="BK1320" s="218">
        <f>ROUND(I1320*H1320,2)</f>
        <v>0</v>
      </c>
      <c r="BL1320" s="19" t="s">
        <v>237</v>
      </c>
      <c r="BM1320" s="217" t="s">
        <v>1892</v>
      </c>
    </row>
    <row r="1321" s="2" customFormat="1">
      <c r="A1321" s="40"/>
      <c r="B1321" s="41"/>
      <c r="C1321" s="42"/>
      <c r="D1321" s="219" t="s">
        <v>152</v>
      </c>
      <c r="E1321" s="42"/>
      <c r="F1321" s="220" t="s">
        <v>1893</v>
      </c>
      <c r="G1321" s="42"/>
      <c r="H1321" s="42"/>
      <c r="I1321" s="221"/>
      <c r="J1321" s="42"/>
      <c r="K1321" s="42"/>
      <c r="L1321" s="46"/>
      <c r="M1321" s="222"/>
      <c r="N1321" s="223"/>
      <c r="O1321" s="86"/>
      <c r="P1321" s="86"/>
      <c r="Q1321" s="86"/>
      <c r="R1321" s="86"/>
      <c r="S1321" s="86"/>
      <c r="T1321" s="87"/>
      <c r="U1321" s="40"/>
      <c r="V1321" s="40"/>
      <c r="W1321" s="40"/>
      <c r="X1321" s="40"/>
      <c r="Y1321" s="40"/>
      <c r="Z1321" s="40"/>
      <c r="AA1321" s="40"/>
      <c r="AB1321" s="40"/>
      <c r="AC1321" s="40"/>
      <c r="AD1321" s="40"/>
      <c r="AE1321" s="40"/>
      <c r="AT1321" s="19" t="s">
        <v>152</v>
      </c>
      <c r="AU1321" s="19" t="s">
        <v>84</v>
      </c>
    </row>
    <row r="1322" s="12" customFormat="1" ht="22.8" customHeight="1">
      <c r="A1322" s="12"/>
      <c r="B1322" s="190"/>
      <c r="C1322" s="191"/>
      <c r="D1322" s="192" t="s">
        <v>73</v>
      </c>
      <c r="E1322" s="204" t="s">
        <v>1894</v>
      </c>
      <c r="F1322" s="204" t="s">
        <v>1895</v>
      </c>
      <c r="G1322" s="191"/>
      <c r="H1322" s="191"/>
      <c r="I1322" s="194"/>
      <c r="J1322" s="205">
        <f>BK1322</f>
        <v>0</v>
      </c>
      <c r="K1322" s="191"/>
      <c r="L1322" s="196"/>
      <c r="M1322" s="197"/>
      <c r="N1322" s="198"/>
      <c r="O1322" s="198"/>
      <c r="P1322" s="199">
        <f>SUM(P1323:P1332)</f>
        <v>0</v>
      </c>
      <c r="Q1322" s="198"/>
      <c r="R1322" s="199">
        <f>SUM(R1323:R1332)</f>
        <v>0.80620243999999996</v>
      </c>
      <c r="S1322" s="198"/>
      <c r="T1322" s="200">
        <f>SUM(T1323:T1332)</f>
        <v>0</v>
      </c>
      <c r="U1322" s="12"/>
      <c r="V1322" s="12"/>
      <c r="W1322" s="12"/>
      <c r="X1322" s="12"/>
      <c r="Y1322" s="12"/>
      <c r="Z1322" s="12"/>
      <c r="AA1322" s="12"/>
      <c r="AB1322" s="12"/>
      <c r="AC1322" s="12"/>
      <c r="AD1322" s="12"/>
      <c r="AE1322" s="12"/>
      <c r="AR1322" s="201" t="s">
        <v>84</v>
      </c>
      <c r="AT1322" s="202" t="s">
        <v>73</v>
      </c>
      <c r="AU1322" s="202" t="s">
        <v>82</v>
      </c>
      <c r="AY1322" s="201" t="s">
        <v>143</v>
      </c>
      <c r="BK1322" s="203">
        <f>SUM(BK1323:BK1332)</f>
        <v>0</v>
      </c>
    </row>
    <row r="1323" s="2" customFormat="1" ht="16.5" customHeight="1">
      <c r="A1323" s="40"/>
      <c r="B1323" s="41"/>
      <c r="C1323" s="206" t="s">
        <v>1896</v>
      </c>
      <c r="D1323" s="206" t="s">
        <v>145</v>
      </c>
      <c r="E1323" s="207" t="s">
        <v>1897</v>
      </c>
      <c r="F1323" s="208" t="s">
        <v>1898</v>
      </c>
      <c r="G1323" s="209" t="s">
        <v>217</v>
      </c>
      <c r="H1323" s="210">
        <v>1752.614</v>
      </c>
      <c r="I1323" s="211"/>
      <c r="J1323" s="212">
        <f>ROUND(I1323*H1323,2)</f>
        <v>0</v>
      </c>
      <c r="K1323" s="208" t="s">
        <v>167</v>
      </c>
      <c r="L1323" s="46"/>
      <c r="M1323" s="213" t="s">
        <v>19</v>
      </c>
      <c r="N1323" s="214" t="s">
        <v>45</v>
      </c>
      <c r="O1323" s="86"/>
      <c r="P1323" s="215">
        <f>O1323*H1323</f>
        <v>0</v>
      </c>
      <c r="Q1323" s="215">
        <v>0</v>
      </c>
      <c r="R1323" s="215">
        <f>Q1323*H1323</f>
        <v>0</v>
      </c>
      <c r="S1323" s="215">
        <v>0</v>
      </c>
      <c r="T1323" s="216">
        <f>S1323*H1323</f>
        <v>0</v>
      </c>
      <c r="U1323" s="40"/>
      <c r="V1323" s="40"/>
      <c r="W1323" s="40"/>
      <c r="X1323" s="40"/>
      <c r="Y1323" s="40"/>
      <c r="Z1323" s="40"/>
      <c r="AA1323" s="40"/>
      <c r="AB1323" s="40"/>
      <c r="AC1323" s="40"/>
      <c r="AD1323" s="40"/>
      <c r="AE1323" s="40"/>
      <c r="AR1323" s="217" t="s">
        <v>237</v>
      </c>
      <c r="AT1323" s="217" t="s">
        <v>145</v>
      </c>
      <c r="AU1323" s="217" t="s">
        <v>84</v>
      </c>
      <c r="AY1323" s="19" t="s">
        <v>143</v>
      </c>
      <c r="BE1323" s="218">
        <f>IF(N1323="základní",J1323,0)</f>
        <v>0</v>
      </c>
      <c r="BF1323" s="218">
        <f>IF(N1323="snížená",J1323,0)</f>
        <v>0</v>
      </c>
      <c r="BG1323" s="218">
        <f>IF(N1323="zákl. přenesená",J1323,0)</f>
        <v>0</v>
      </c>
      <c r="BH1323" s="218">
        <f>IF(N1323="sníž. přenesená",J1323,0)</f>
        <v>0</v>
      </c>
      <c r="BI1323" s="218">
        <f>IF(N1323="nulová",J1323,0)</f>
        <v>0</v>
      </c>
      <c r="BJ1323" s="19" t="s">
        <v>82</v>
      </c>
      <c r="BK1323" s="218">
        <f>ROUND(I1323*H1323,2)</f>
        <v>0</v>
      </c>
      <c r="BL1323" s="19" t="s">
        <v>237</v>
      </c>
      <c r="BM1323" s="217" t="s">
        <v>1899</v>
      </c>
    </row>
    <row r="1324" s="2" customFormat="1">
      <c r="A1324" s="40"/>
      <c r="B1324" s="41"/>
      <c r="C1324" s="42"/>
      <c r="D1324" s="219" t="s">
        <v>152</v>
      </c>
      <c r="E1324" s="42"/>
      <c r="F1324" s="220" t="s">
        <v>1900</v>
      </c>
      <c r="G1324" s="42"/>
      <c r="H1324" s="42"/>
      <c r="I1324" s="221"/>
      <c r="J1324" s="42"/>
      <c r="K1324" s="42"/>
      <c r="L1324" s="46"/>
      <c r="M1324" s="222"/>
      <c r="N1324" s="223"/>
      <c r="O1324" s="86"/>
      <c r="P1324" s="86"/>
      <c r="Q1324" s="86"/>
      <c r="R1324" s="86"/>
      <c r="S1324" s="86"/>
      <c r="T1324" s="87"/>
      <c r="U1324" s="40"/>
      <c r="V1324" s="40"/>
      <c r="W1324" s="40"/>
      <c r="X1324" s="40"/>
      <c r="Y1324" s="40"/>
      <c r="Z1324" s="40"/>
      <c r="AA1324" s="40"/>
      <c r="AB1324" s="40"/>
      <c r="AC1324" s="40"/>
      <c r="AD1324" s="40"/>
      <c r="AE1324" s="40"/>
      <c r="AT1324" s="19" t="s">
        <v>152</v>
      </c>
      <c r="AU1324" s="19" t="s">
        <v>84</v>
      </c>
    </row>
    <row r="1325" s="2" customFormat="1" ht="16.5" customHeight="1">
      <c r="A1325" s="40"/>
      <c r="B1325" s="41"/>
      <c r="C1325" s="206" t="s">
        <v>1901</v>
      </c>
      <c r="D1325" s="206" t="s">
        <v>145</v>
      </c>
      <c r="E1325" s="207" t="s">
        <v>1902</v>
      </c>
      <c r="F1325" s="208" t="s">
        <v>1903</v>
      </c>
      <c r="G1325" s="209" t="s">
        <v>217</v>
      </c>
      <c r="H1325" s="210">
        <v>1752.614</v>
      </c>
      <c r="I1325" s="211"/>
      <c r="J1325" s="212">
        <f>ROUND(I1325*H1325,2)</f>
        <v>0</v>
      </c>
      <c r="K1325" s="208" t="s">
        <v>167</v>
      </c>
      <c r="L1325" s="46"/>
      <c r="M1325" s="213" t="s">
        <v>19</v>
      </c>
      <c r="N1325" s="214" t="s">
        <v>45</v>
      </c>
      <c r="O1325" s="86"/>
      <c r="P1325" s="215">
        <f>O1325*H1325</f>
        <v>0</v>
      </c>
      <c r="Q1325" s="215">
        <v>0.00020000000000000001</v>
      </c>
      <c r="R1325" s="215">
        <f>Q1325*H1325</f>
        <v>0.35052280000000002</v>
      </c>
      <c r="S1325" s="215">
        <v>0</v>
      </c>
      <c r="T1325" s="216">
        <f>S1325*H1325</f>
        <v>0</v>
      </c>
      <c r="U1325" s="40"/>
      <c r="V1325" s="40"/>
      <c r="W1325" s="40"/>
      <c r="X1325" s="40"/>
      <c r="Y1325" s="40"/>
      <c r="Z1325" s="40"/>
      <c r="AA1325" s="40"/>
      <c r="AB1325" s="40"/>
      <c r="AC1325" s="40"/>
      <c r="AD1325" s="40"/>
      <c r="AE1325" s="40"/>
      <c r="AR1325" s="217" t="s">
        <v>237</v>
      </c>
      <c r="AT1325" s="217" t="s">
        <v>145</v>
      </c>
      <c r="AU1325" s="217" t="s">
        <v>84</v>
      </c>
      <c r="AY1325" s="19" t="s">
        <v>143</v>
      </c>
      <c r="BE1325" s="218">
        <f>IF(N1325="základní",J1325,0)</f>
        <v>0</v>
      </c>
      <c r="BF1325" s="218">
        <f>IF(N1325="snížená",J1325,0)</f>
        <v>0</v>
      </c>
      <c r="BG1325" s="218">
        <f>IF(N1325="zákl. přenesená",J1325,0)</f>
        <v>0</v>
      </c>
      <c r="BH1325" s="218">
        <f>IF(N1325="sníž. přenesená",J1325,0)</f>
        <v>0</v>
      </c>
      <c r="BI1325" s="218">
        <f>IF(N1325="nulová",J1325,0)</f>
        <v>0</v>
      </c>
      <c r="BJ1325" s="19" t="s">
        <v>82</v>
      </c>
      <c r="BK1325" s="218">
        <f>ROUND(I1325*H1325,2)</f>
        <v>0</v>
      </c>
      <c r="BL1325" s="19" t="s">
        <v>237</v>
      </c>
      <c r="BM1325" s="217" t="s">
        <v>1904</v>
      </c>
    </row>
    <row r="1326" s="2" customFormat="1">
      <c r="A1326" s="40"/>
      <c r="B1326" s="41"/>
      <c r="C1326" s="42"/>
      <c r="D1326" s="219" t="s">
        <v>152</v>
      </c>
      <c r="E1326" s="42"/>
      <c r="F1326" s="220" t="s">
        <v>1905</v>
      </c>
      <c r="G1326" s="42"/>
      <c r="H1326" s="42"/>
      <c r="I1326" s="221"/>
      <c r="J1326" s="42"/>
      <c r="K1326" s="42"/>
      <c r="L1326" s="46"/>
      <c r="M1326" s="222"/>
      <c r="N1326" s="223"/>
      <c r="O1326" s="86"/>
      <c r="P1326" s="86"/>
      <c r="Q1326" s="86"/>
      <c r="R1326" s="86"/>
      <c r="S1326" s="86"/>
      <c r="T1326" s="87"/>
      <c r="U1326" s="40"/>
      <c r="V1326" s="40"/>
      <c r="W1326" s="40"/>
      <c r="X1326" s="40"/>
      <c r="Y1326" s="40"/>
      <c r="Z1326" s="40"/>
      <c r="AA1326" s="40"/>
      <c r="AB1326" s="40"/>
      <c r="AC1326" s="40"/>
      <c r="AD1326" s="40"/>
      <c r="AE1326" s="40"/>
      <c r="AT1326" s="19" t="s">
        <v>152</v>
      </c>
      <c r="AU1326" s="19" t="s">
        <v>84</v>
      </c>
    </row>
    <row r="1327" s="13" customFormat="1">
      <c r="A1327" s="13"/>
      <c r="B1327" s="224"/>
      <c r="C1327" s="225"/>
      <c r="D1327" s="226" t="s">
        <v>154</v>
      </c>
      <c r="E1327" s="227" t="s">
        <v>19</v>
      </c>
      <c r="F1327" s="228" t="s">
        <v>1209</v>
      </c>
      <c r="G1327" s="225"/>
      <c r="H1327" s="229">
        <v>1012.108</v>
      </c>
      <c r="I1327" s="230"/>
      <c r="J1327" s="225"/>
      <c r="K1327" s="225"/>
      <c r="L1327" s="231"/>
      <c r="M1327" s="232"/>
      <c r="N1327" s="233"/>
      <c r="O1327" s="233"/>
      <c r="P1327" s="233"/>
      <c r="Q1327" s="233"/>
      <c r="R1327" s="233"/>
      <c r="S1327" s="233"/>
      <c r="T1327" s="234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T1327" s="235" t="s">
        <v>154</v>
      </c>
      <c r="AU1327" s="235" t="s">
        <v>84</v>
      </c>
      <c r="AV1327" s="13" t="s">
        <v>84</v>
      </c>
      <c r="AW1327" s="13" t="s">
        <v>33</v>
      </c>
      <c r="AX1327" s="13" t="s">
        <v>74</v>
      </c>
      <c r="AY1327" s="235" t="s">
        <v>143</v>
      </c>
    </row>
    <row r="1328" s="13" customFormat="1">
      <c r="A1328" s="13"/>
      <c r="B1328" s="224"/>
      <c r="C1328" s="225"/>
      <c r="D1328" s="226" t="s">
        <v>154</v>
      </c>
      <c r="E1328" s="227" t="s">
        <v>19</v>
      </c>
      <c r="F1328" s="228" t="s">
        <v>1906</v>
      </c>
      <c r="G1328" s="225"/>
      <c r="H1328" s="229">
        <v>492.935</v>
      </c>
      <c r="I1328" s="230"/>
      <c r="J1328" s="225"/>
      <c r="K1328" s="225"/>
      <c r="L1328" s="231"/>
      <c r="M1328" s="232"/>
      <c r="N1328" s="233"/>
      <c r="O1328" s="233"/>
      <c r="P1328" s="233"/>
      <c r="Q1328" s="233"/>
      <c r="R1328" s="233"/>
      <c r="S1328" s="233"/>
      <c r="T1328" s="234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35" t="s">
        <v>154</v>
      </c>
      <c r="AU1328" s="235" t="s">
        <v>84</v>
      </c>
      <c r="AV1328" s="13" t="s">
        <v>84</v>
      </c>
      <c r="AW1328" s="13" t="s">
        <v>33</v>
      </c>
      <c r="AX1328" s="13" t="s">
        <v>74</v>
      </c>
      <c r="AY1328" s="235" t="s">
        <v>143</v>
      </c>
    </row>
    <row r="1329" s="13" customFormat="1">
      <c r="A1329" s="13"/>
      <c r="B1329" s="224"/>
      <c r="C1329" s="225"/>
      <c r="D1329" s="226" t="s">
        <v>154</v>
      </c>
      <c r="E1329" s="227" t="s">
        <v>19</v>
      </c>
      <c r="F1329" s="228" t="s">
        <v>1907</v>
      </c>
      <c r="G1329" s="225"/>
      <c r="H1329" s="229">
        <v>247.571</v>
      </c>
      <c r="I1329" s="230"/>
      <c r="J1329" s="225"/>
      <c r="K1329" s="225"/>
      <c r="L1329" s="231"/>
      <c r="M1329" s="232"/>
      <c r="N1329" s="233"/>
      <c r="O1329" s="233"/>
      <c r="P1329" s="233"/>
      <c r="Q1329" s="233"/>
      <c r="R1329" s="233"/>
      <c r="S1329" s="233"/>
      <c r="T1329" s="234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35" t="s">
        <v>154</v>
      </c>
      <c r="AU1329" s="235" t="s">
        <v>84</v>
      </c>
      <c r="AV1329" s="13" t="s">
        <v>84</v>
      </c>
      <c r="AW1329" s="13" t="s">
        <v>33</v>
      </c>
      <c r="AX1329" s="13" t="s">
        <v>74</v>
      </c>
      <c r="AY1329" s="235" t="s">
        <v>143</v>
      </c>
    </row>
    <row r="1330" s="14" customFormat="1">
      <c r="A1330" s="14"/>
      <c r="B1330" s="236"/>
      <c r="C1330" s="237"/>
      <c r="D1330" s="226" t="s">
        <v>154</v>
      </c>
      <c r="E1330" s="238" t="s">
        <v>19</v>
      </c>
      <c r="F1330" s="239" t="s">
        <v>156</v>
      </c>
      <c r="G1330" s="237"/>
      <c r="H1330" s="240">
        <v>1752.6139999999998</v>
      </c>
      <c r="I1330" s="241"/>
      <c r="J1330" s="237"/>
      <c r="K1330" s="237"/>
      <c r="L1330" s="242"/>
      <c r="M1330" s="243"/>
      <c r="N1330" s="244"/>
      <c r="O1330" s="244"/>
      <c r="P1330" s="244"/>
      <c r="Q1330" s="244"/>
      <c r="R1330" s="244"/>
      <c r="S1330" s="244"/>
      <c r="T1330" s="245"/>
      <c r="U1330" s="14"/>
      <c r="V1330" s="14"/>
      <c r="W1330" s="14"/>
      <c r="X1330" s="14"/>
      <c r="Y1330" s="14"/>
      <c r="Z1330" s="14"/>
      <c r="AA1330" s="14"/>
      <c r="AB1330" s="14"/>
      <c r="AC1330" s="14"/>
      <c r="AD1330" s="14"/>
      <c r="AE1330" s="14"/>
      <c r="AT1330" s="246" t="s">
        <v>154</v>
      </c>
      <c r="AU1330" s="246" t="s">
        <v>84</v>
      </c>
      <c r="AV1330" s="14" t="s">
        <v>150</v>
      </c>
      <c r="AW1330" s="14" t="s">
        <v>33</v>
      </c>
      <c r="AX1330" s="14" t="s">
        <v>82</v>
      </c>
      <c r="AY1330" s="246" t="s">
        <v>143</v>
      </c>
    </row>
    <row r="1331" s="2" customFormat="1" ht="24.15" customHeight="1">
      <c r="A1331" s="40"/>
      <c r="B1331" s="41"/>
      <c r="C1331" s="206" t="s">
        <v>1908</v>
      </c>
      <c r="D1331" s="206" t="s">
        <v>145</v>
      </c>
      <c r="E1331" s="207" t="s">
        <v>1909</v>
      </c>
      <c r="F1331" s="208" t="s">
        <v>1910</v>
      </c>
      <c r="G1331" s="209" t="s">
        <v>217</v>
      </c>
      <c r="H1331" s="210">
        <v>1752.614</v>
      </c>
      <c r="I1331" s="211"/>
      <c r="J1331" s="212">
        <f>ROUND(I1331*H1331,2)</f>
        <v>0</v>
      </c>
      <c r="K1331" s="208" t="s">
        <v>167</v>
      </c>
      <c r="L1331" s="46"/>
      <c r="M1331" s="213" t="s">
        <v>19</v>
      </c>
      <c r="N1331" s="214" t="s">
        <v>45</v>
      </c>
      <c r="O1331" s="86"/>
      <c r="P1331" s="215">
        <f>O1331*H1331</f>
        <v>0</v>
      </c>
      <c r="Q1331" s="215">
        <v>0.00025999999999999998</v>
      </c>
      <c r="R1331" s="215">
        <f>Q1331*H1331</f>
        <v>0.45567963999999994</v>
      </c>
      <c r="S1331" s="215">
        <v>0</v>
      </c>
      <c r="T1331" s="216">
        <f>S1331*H1331</f>
        <v>0</v>
      </c>
      <c r="U1331" s="40"/>
      <c r="V1331" s="40"/>
      <c r="W1331" s="40"/>
      <c r="X1331" s="40"/>
      <c r="Y1331" s="40"/>
      <c r="Z1331" s="40"/>
      <c r="AA1331" s="40"/>
      <c r="AB1331" s="40"/>
      <c r="AC1331" s="40"/>
      <c r="AD1331" s="40"/>
      <c r="AE1331" s="40"/>
      <c r="AR1331" s="217" t="s">
        <v>237</v>
      </c>
      <c r="AT1331" s="217" t="s">
        <v>145</v>
      </c>
      <c r="AU1331" s="217" t="s">
        <v>84</v>
      </c>
      <c r="AY1331" s="19" t="s">
        <v>143</v>
      </c>
      <c r="BE1331" s="218">
        <f>IF(N1331="základní",J1331,0)</f>
        <v>0</v>
      </c>
      <c r="BF1331" s="218">
        <f>IF(N1331="snížená",J1331,0)</f>
        <v>0</v>
      </c>
      <c r="BG1331" s="218">
        <f>IF(N1331="zákl. přenesená",J1331,0)</f>
        <v>0</v>
      </c>
      <c r="BH1331" s="218">
        <f>IF(N1331="sníž. přenesená",J1331,0)</f>
        <v>0</v>
      </c>
      <c r="BI1331" s="218">
        <f>IF(N1331="nulová",J1331,0)</f>
        <v>0</v>
      </c>
      <c r="BJ1331" s="19" t="s">
        <v>82</v>
      </c>
      <c r="BK1331" s="218">
        <f>ROUND(I1331*H1331,2)</f>
        <v>0</v>
      </c>
      <c r="BL1331" s="19" t="s">
        <v>237</v>
      </c>
      <c r="BM1331" s="217" t="s">
        <v>1911</v>
      </c>
    </row>
    <row r="1332" s="2" customFormat="1">
      <c r="A1332" s="40"/>
      <c r="B1332" s="41"/>
      <c r="C1332" s="42"/>
      <c r="D1332" s="219" t="s">
        <v>152</v>
      </c>
      <c r="E1332" s="42"/>
      <c r="F1332" s="220" t="s">
        <v>1912</v>
      </c>
      <c r="G1332" s="42"/>
      <c r="H1332" s="42"/>
      <c r="I1332" s="221"/>
      <c r="J1332" s="42"/>
      <c r="K1332" s="42"/>
      <c r="L1332" s="46"/>
      <c r="M1332" s="222"/>
      <c r="N1332" s="223"/>
      <c r="O1332" s="86"/>
      <c r="P1332" s="86"/>
      <c r="Q1332" s="86"/>
      <c r="R1332" s="86"/>
      <c r="S1332" s="86"/>
      <c r="T1332" s="87"/>
      <c r="U1332" s="40"/>
      <c r="V1332" s="40"/>
      <c r="W1332" s="40"/>
      <c r="X1332" s="40"/>
      <c r="Y1332" s="40"/>
      <c r="Z1332" s="40"/>
      <c r="AA1332" s="40"/>
      <c r="AB1332" s="40"/>
      <c r="AC1332" s="40"/>
      <c r="AD1332" s="40"/>
      <c r="AE1332" s="40"/>
      <c r="AT1332" s="19" t="s">
        <v>152</v>
      </c>
      <c r="AU1332" s="19" t="s">
        <v>84</v>
      </c>
    </row>
    <row r="1333" s="12" customFormat="1" ht="25.92" customHeight="1">
      <c r="A1333" s="12"/>
      <c r="B1333" s="190"/>
      <c r="C1333" s="191"/>
      <c r="D1333" s="192" t="s">
        <v>73</v>
      </c>
      <c r="E1333" s="193" t="s">
        <v>1913</v>
      </c>
      <c r="F1333" s="193" t="s">
        <v>1914</v>
      </c>
      <c r="G1333" s="191"/>
      <c r="H1333" s="191"/>
      <c r="I1333" s="194"/>
      <c r="J1333" s="195">
        <f>BK1333</f>
        <v>0</v>
      </c>
      <c r="K1333" s="191"/>
      <c r="L1333" s="196"/>
      <c r="M1333" s="197"/>
      <c r="N1333" s="198"/>
      <c r="O1333" s="198"/>
      <c r="P1333" s="199">
        <f>SUM(P1334:P1340)</f>
        <v>0</v>
      </c>
      <c r="Q1333" s="198"/>
      <c r="R1333" s="199">
        <f>SUM(R1334:R1340)</f>
        <v>0</v>
      </c>
      <c r="S1333" s="198"/>
      <c r="T1333" s="200">
        <f>SUM(T1334:T1340)</f>
        <v>0</v>
      </c>
      <c r="U1333" s="12"/>
      <c r="V1333" s="12"/>
      <c r="W1333" s="12"/>
      <c r="X1333" s="12"/>
      <c r="Y1333" s="12"/>
      <c r="Z1333" s="12"/>
      <c r="AA1333" s="12"/>
      <c r="AB1333" s="12"/>
      <c r="AC1333" s="12"/>
      <c r="AD1333" s="12"/>
      <c r="AE1333" s="12"/>
      <c r="AR1333" s="201" t="s">
        <v>150</v>
      </c>
      <c r="AT1333" s="202" t="s">
        <v>73</v>
      </c>
      <c r="AU1333" s="202" t="s">
        <v>74</v>
      </c>
      <c r="AY1333" s="201" t="s">
        <v>143</v>
      </c>
      <c r="BK1333" s="203">
        <f>SUM(BK1334:BK1340)</f>
        <v>0</v>
      </c>
    </row>
    <row r="1334" s="2" customFormat="1" ht="16.5" customHeight="1">
      <c r="A1334" s="40"/>
      <c r="B1334" s="41"/>
      <c r="C1334" s="206" t="s">
        <v>1915</v>
      </c>
      <c r="D1334" s="206" t="s">
        <v>145</v>
      </c>
      <c r="E1334" s="207" t="s">
        <v>1916</v>
      </c>
      <c r="F1334" s="208" t="s">
        <v>1917</v>
      </c>
      <c r="G1334" s="209" t="s">
        <v>1918</v>
      </c>
      <c r="H1334" s="210">
        <v>100</v>
      </c>
      <c r="I1334" s="211"/>
      <c r="J1334" s="212">
        <f>ROUND(I1334*H1334,2)</f>
        <v>0</v>
      </c>
      <c r="K1334" s="208" t="s">
        <v>167</v>
      </c>
      <c r="L1334" s="46"/>
      <c r="M1334" s="213" t="s">
        <v>19</v>
      </c>
      <c r="N1334" s="214" t="s">
        <v>45</v>
      </c>
      <c r="O1334" s="86"/>
      <c r="P1334" s="215">
        <f>O1334*H1334</f>
        <v>0</v>
      </c>
      <c r="Q1334" s="215">
        <v>0</v>
      </c>
      <c r="R1334" s="215">
        <f>Q1334*H1334</f>
        <v>0</v>
      </c>
      <c r="S1334" s="215">
        <v>0</v>
      </c>
      <c r="T1334" s="216">
        <f>S1334*H1334</f>
        <v>0</v>
      </c>
      <c r="U1334" s="40"/>
      <c r="V1334" s="40"/>
      <c r="W1334" s="40"/>
      <c r="X1334" s="40"/>
      <c r="Y1334" s="40"/>
      <c r="Z1334" s="40"/>
      <c r="AA1334" s="40"/>
      <c r="AB1334" s="40"/>
      <c r="AC1334" s="40"/>
      <c r="AD1334" s="40"/>
      <c r="AE1334" s="40"/>
      <c r="AR1334" s="217" t="s">
        <v>1919</v>
      </c>
      <c r="AT1334" s="217" t="s">
        <v>145</v>
      </c>
      <c r="AU1334" s="217" t="s">
        <v>82</v>
      </c>
      <c r="AY1334" s="19" t="s">
        <v>143</v>
      </c>
      <c r="BE1334" s="218">
        <f>IF(N1334="základní",J1334,0)</f>
        <v>0</v>
      </c>
      <c r="BF1334" s="218">
        <f>IF(N1334="snížená",J1334,0)</f>
        <v>0</v>
      </c>
      <c r="BG1334" s="218">
        <f>IF(N1334="zákl. přenesená",J1334,0)</f>
        <v>0</v>
      </c>
      <c r="BH1334" s="218">
        <f>IF(N1334="sníž. přenesená",J1334,0)</f>
        <v>0</v>
      </c>
      <c r="BI1334" s="218">
        <f>IF(N1334="nulová",J1334,0)</f>
        <v>0</v>
      </c>
      <c r="BJ1334" s="19" t="s">
        <v>82</v>
      </c>
      <c r="BK1334" s="218">
        <f>ROUND(I1334*H1334,2)</f>
        <v>0</v>
      </c>
      <c r="BL1334" s="19" t="s">
        <v>1919</v>
      </c>
      <c r="BM1334" s="217" t="s">
        <v>1920</v>
      </c>
    </row>
    <row r="1335" s="2" customFormat="1">
      <c r="A1335" s="40"/>
      <c r="B1335" s="41"/>
      <c r="C1335" s="42"/>
      <c r="D1335" s="219" t="s">
        <v>152</v>
      </c>
      <c r="E1335" s="42"/>
      <c r="F1335" s="220" t="s">
        <v>1921</v>
      </c>
      <c r="G1335" s="42"/>
      <c r="H1335" s="42"/>
      <c r="I1335" s="221"/>
      <c r="J1335" s="42"/>
      <c r="K1335" s="42"/>
      <c r="L1335" s="46"/>
      <c r="M1335" s="222"/>
      <c r="N1335" s="223"/>
      <c r="O1335" s="86"/>
      <c r="P1335" s="86"/>
      <c r="Q1335" s="86"/>
      <c r="R1335" s="86"/>
      <c r="S1335" s="86"/>
      <c r="T1335" s="87"/>
      <c r="U1335" s="40"/>
      <c r="V1335" s="40"/>
      <c r="W1335" s="40"/>
      <c r="X1335" s="40"/>
      <c r="Y1335" s="40"/>
      <c r="Z1335" s="40"/>
      <c r="AA1335" s="40"/>
      <c r="AB1335" s="40"/>
      <c r="AC1335" s="40"/>
      <c r="AD1335" s="40"/>
      <c r="AE1335" s="40"/>
      <c r="AT1335" s="19" t="s">
        <v>152</v>
      </c>
      <c r="AU1335" s="19" t="s">
        <v>82</v>
      </c>
    </row>
    <row r="1336" s="15" customFormat="1">
      <c r="A1336" s="15"/>
      <c r="B1336" s="247"/>
      <c r="C1336" s="248"/>
      <c r="D1336" s="226" t="s">
        <v>154</v>
      </c>
      <c r="E1336" s="249" t="s">
        <v>19</v>
      </c>
      <c r="F1336" s="250" t="s">
        <v>1922</v>
      </c>
      <c r="G1336" s="248"/>
      <c r="H1336" s="249" t="s">
        <v>19</v>
      </c>
      <c r="I1336" s="251"/>
      <c r="J1336" s="248"/>
      <c r="K1336" s="248"/>
      <c r="L1336" s="252"/>
      <c r="M1336" s="253"/>
      <c r="N1336" s="254"/>
      <c r="O1336" s="254"/>
      <c r="P1336" s="254"/>
      <c r="Q1336" s="254"/>
      <c r="R1336" s="254"/>
      <c r="S1336" s="254"/>
      <c r="T1336" s="255"/>
      <c r="U1336" s="15"/>
      <c r="V1336" s="15"/>
      <c r="W1336" s="15"/>
      <c r="X1336" s="15"/>
      <c r="Y1336" s="15"/>
      <c r="Z1336" s="15"/>
      <c r="AA1336" s="15"/>
      <c r="AB1336" s="15"/>
      <c r="AC1336" s="15"/>
      <c r="AD1336" s="15"/>
      <c r="AE1336" s="15"/>
      <c r="AT1336" s="256" t="s">
        <v>154</v>
      </c>
      <c r="AU1336" s="256" t="s">
        <v>82</v>
      </c>
      <c r="AV1336" s="15" t="s">
        <v>82</v>
      </c>
      <c r="AW1336" s="15" t="s">
        <v>33</v>
      </c>
      <c r="AX1336" s="15" t="s">
        <v>74</v>
      </c>
      <c r="AY1336" s="256" t="s">
        <v>143</v>
      </c>
    </row>
    <row r="1337" s="15" customFormat="1">
      <c r="A1337" s="15"/>
      <c r="B1337" s="247"/>
      <c r="C1337" s="248"/>
      <c r="D1337" s="226" t="s">
        <v>154</v>
      </c>
      <c r="E1337" s="249" t="s">
        <v>19</v>
      </c>
      <c r="F1337" s="250" t="s">
        <v>1923</v>
      </c>
      <c r="G1337" s="248"/>
      <c r="H1337" s="249" t="s">
        <v>19</v>
      </c>
      <c r="I1337" s="251"/>
      <c r="J1337" s="248"/>
      <c r="K1337" s="248"/>
      <c r="L1337" s="252"/>
      <c r="M1337" s="253"/>
      <c r="N1337" s="254"/>
      <c r="O1337" s="254"/>
      <c r="P1337" s="254"/>
      <c r="Q1337" s="254"/>
      <c r="R1337" s="254"/>
      <c r="S1337" s="254"/>
      <c r="T1337" s="255"/>
      <c r="U1337" s="15"/>
      <c r="V1337" s="15"/>
      <c r="W1337" s="15"/>
      <c r="X1337" s="15"/>
      <c r="Y1337" s="15"/>
      <c r="Z1337" s="15"/>
      <c r="AA1337" s="15"/>
      <c r="AB1337" s="15"/>
      <c r="AC1337" s="15"/>
      <c r="AD1337" s="15"/>
      <c r="AE1337" s="15"/>
      <c r="AT1337" s="256" t="s">
        <v>154</v>
      </c>
      <c r="AU1337" s="256" t="s">
        <v>82</v>
      </c>
      <c r="AV1337" s="15" t="s">
        <v>82</v>
      </c>
      <c r="AW1337" s="15" t="s">
        <v>33</v>
      </c>
      <c r="AX1337" s="15" t="s">
        <v>74</v>
      </c>
      <c r="AY1337" s="256" t="s">
        <v>143</v>
      </c>
    </row>
    <row r="1338" s="13" customFormat="1">
      <c r="A1338" s="13"/>
      <c r="B1338" s="224"/>
      <c r="C1338" s="225"/>
      <c r="D1338" s="226" t="s">
        <v>154</v>
      </c>
      <c r="E1338" s="227" t="s">
        <v>19</v>
      </c>
      <c r="F1338" s="228" t="s">
        <v>766</v>
      </c>
      <c r="G1338" s="225"/>
      <c r="H1338" s="229">
        <v>100</v>
      </c>
      <c r="I1338" s="230"/>
      <c r="J1338" s="225"/>
      <c r="K1338" s="225"/>
      <c r="L1338" s="231"/>
      <c r="M1338" s="232"/>
      <c r="N1338" s="233"/>
      <c r="O1338" s="233"/>
      <c r="P1338" s="233"/>
      <c r="Q1338" s="233"/>
      <c r="R1338" s="233"/>
      <c r="S1338" s="233"/>
      <c r="T1338" s="234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T1338" s="235" t="s">
        <v>154</v>
      </c>
      <c r="AU1338" s="235" t="s">
        <v>82</v>
      </c>
      <c r="AV1338" s="13" t="s">
        <v>84</v>
      </c>
      <c r="AW1338" s="13" t="s">
        <v>33</v>
      </c>
      <c r="AX1338" s="13" t="s">
        <v>82</v>
      </c>
      <c r="AY1338" s="235" t="s">
        <v>143</v>
      </c>
    </row>
    <row r="1339" s="2" customFormat="1" ht="21.75" customHeight="1">
      <c r="A1339" s="40"/>
      <c r="B1339" s="41"/>
      <c r="C1339" s="206" t="s">
        <v>1924</v>
      </c>
      <c r="D1339" s="206" t="s">
        <v>145</v>
      </c>
      <c r="E1339" s="207" t="s">
        <v>1925</v>
      </c>
      <c r="F1339" s="208" t="s">
        <v>1926</v>
      </c>
      <c r="G1339" s="209" t="s">
        <v>1918</v>
      </c>
      <c r="H1339" s="210">
        <v>100</v>
      </c>
      <c r="I1339" s="211"/>
      <c r="J1339" s="212">
        <f>ROUND(I1339*H1339,2)</f>
        <v>0</v>
      </c>
      <c r="K1339" s="208" t="s">
        <v>167</v>
      </c>
      <c r="L1339" s="46"/>
      <c r="M1339" s="213" t="s">
        <v>19</v>
      </c>
      <c r="N1339" s="214" t="s">
        <v>45</v>
      </c>
      <c r="O1339" s="86"/>
      <c r="P1339" s="215">
        <f>O1339*H1339</f>
        <v>0</v>
      </c>
      <c r="Q1339" s="215">
        <v>0</v>
      </c>
      <c r="R1339" s="215">
        <f>Q1339*H1339</f>
        <v>0</v>
      </c>
      <c r="S1339" s="215">
        <v>0</v>
      </c>
      <c r="T1339" s="216">
        <f>S1339*H1339</f>
        <v>0</v>
      </c>
      <c r="U1339" s="40"/>
      <c r="V1339" s="40"/>
      <c r="W1339" s="40"/>
      <c r="X1339" s="40"/>
      <c r="Y1339" s="40"/>
      <c r="Z1339" s="40"/>
      <c r="AA1339" s="40"/>
      <c r="AB1339" s="40"/>
      <c r="AC1339" s="40"/>
      <c r="AD1339" s="40"/>
      <c r="AE1339" s="40"/>
      <c r="AR1339" s="217" t="s">
        <v>1919</v>
      </c>
      <c r="AT1339" s="217" t="s">
        <v>145</v>
      </c>
      <c r="AU1339" s="217" t="s">
        <v>82</v>
      </c>
      <c r="AY1339" s="19" t="s">
        <v>143</v>
      </c>
      <c r="BE1339" s="218">
        <f>IF(N1339="základní",J1339,0)</f>
        <v>0</v>
      </c>
      <c r="BF1339" s="218">
        <f>IF(N1339="snížená",J1339,0)</f>
        <v>0</v>
      </c>
      <c r="BG1339" s="218">
        <f>IF(N1339="zákl. přenesená",J1339,0)</f>
        <v>0</v>
      </c>
      <c r="BH1339" s="218">
        <f>IF(N1339="sníž. přenesená",J1339,0)</f>
        <v>0</v>
      </c>
      <c r="BI1339" s="218">
        <f>IF(N1339="nulová",J1339,0)</f>
        <v>0</v>
      </c>
      <c r="BJ1339" s="19" t="s">
        <v>82</v>
      </c>
      <c r="BK1339" s="218">
        <f>ROUND(I1339*H1339,2)</f>
        <v>0</v>
      </c>
      <c r="BL1339" s="19" t="s">
        <v>1919</v>
      </c>
      <c r="BM1339" s="217" t="s">
        <v>1927</v>
      </c>
    </row>
    <row r="1340" s="2" customFormat="1">
      <c r="A1340" s="40"/>
      <c r="B1340" s="41"/>
      <c r="C1340" s="42"/>
      <c r="D1340" s="219" t="s">
        <v>152</v>
      </c>
      <c r="E1340" s="42"/>
      <c r="F1340" s="220" t="s">
        <v>1928</v>
      </c>
      <c r="G1340" s="42"/>
      <c r="H1340" s="42"/>
      <c r="I1340" s="221"/>
      <c r="J1340" s="42"/>
      <c r="K1340" s="42"/>
      <c r="L1340" s="46"/>
      <c r="M1340" s="279"/>
      <c r="N1340" s="280"/>
      <c r="O1340" s="281"/>
      <c r="P1340" s="281"/>
      <c r="Q1340" s="281"/>
      <c r="R1340" s="281"/>
      <c r="S1340" s="281"/>
      <c r="T1340" s="282"/>
      <c r="U1340" s="40"/>
      <c r="V1340" s="40"/>
      <c r="W1340" s="40"/>
      <c r="X1340" s="40"/>
      <c r="Y1340" s="40"/>
      <c r="Z1340" s="40"/>
      <c r="AA1340" s="40"/>
      <c r="AB1340" s="40"/>
      <c r="AC1340" s="40"/>
      <c r="AD1340" s="40"/>
      <c r="AE1340" s="40"/>
      <c r="AT1340" s="19" t="s">
        <v>152</v>
      </c>
      <c r="AU1340" s="19" t="s">
        <v>82</v>
      </c>
    </row>
    <row r="1341" s="2" customFormat="1" ht="6.96" customHeight="1">
      <c r="A1341" s="40"/>
      <c r="B1341" s="61"/>
      <c r="C1341" s="62"/>
      <c r="D1341" s="62"/>
      <c r="E1341" s="62"/>
      <c r="F1341" s="62"/>
      <c r="G1341" s="62"/>
      <c r="H1341" s="62"/>
      <c r="I1341" s="62"/>
      <c r="J1341" s="62"/>
      <c r="K1341" s="62"/>
      <c r="L1341" s="46"/>
      <c r="M1341" s="40"/>
      <c r="O1341" s="40"/>
      <c r="P1341" s="40"/>
      <c r="Q1341" s="40"/>
      <c r="R1341" s="40"/>
      <c r="S1341" s="40"/>
      <c r="T1341" s="40"/>
      <c r="U1341" s="40"/>
      <c r="V1341" s="40"/>
      <c r="W1341" s="40"/>
      <c r="X1341" s="40"/>
      <c r="Y1341" s="40"/>
      <c r="Z1341" s="40"/>
      <c r="AA1341" s="40"/>
      <c r="AB1341" s="40"/>
      <c r="AC1341" s="40"/>
      <c r="AD1341" s="40"/>
      <c r="AE1341" s="40"/>
    </row>
  </sheetData>
  <sheetProtection sheet="1" autoFilter="0" formatColumns="0" formatRows="0" objects="1" scenarios="1" spinCount="100000" saltValue="q3GMg+FFrX8s+5SHJnG1hHULK1Pu/KS+eflMacsKr4o8zgHWDdFDJ8GjfB/18bbczhKK0GKR3cGYewEJmy9l5g==" hashValue="eGDEaENdnv7eSc7B/PDcSS6rrRGkTXkO79xA9G2UiO2cQURy8PfyM1A/QoojI3gqLqyNvDjC5VX7e8Nj+3sMGg==" algorithmName="SHA-512" password="CC35"/>
  <autoFilter ref="C110:K1340"/>
  <mergeCells count="9">
    <mergeCell ref="E7:H7"/>
    <mergeCell ref="E9:H9"/>
    <mergeCell ref="E18:H18"/>
    <mergeCell ref="E27:H27"/>
    <mergeCell ref="E48:H48"/>
    <mergeCell ref="E50:H50"/>
    <mergeCell ref="E101:H101"/>
    <mergeCell ref="E103:H103"/>
    <mergeCell ref="L2:V2"/>
  </mergeCells>
  <hyperlinks>
    <hyperlink ref="F115" r:id="rId1" display="https://podminky.urs.cz/item/CS_URS_2021_02/131213101"/>
    <hyperlink ref="F119" r:id="rId2" display="https://podminky.urs.cz/item/CS_URS_2021_02/132212111"/>
    <hyperlink ref="F125" r:id="rId3" display="https://podminky.urs.cz/item/CS_URS_2022_02/162751117"/>
    <hyperlink ref="F130" r:id="rId4" display="https://podminky.urs.cz/item/CS_URS_2022_02/162751119"/>
    <hyperlink ref="F132" r:id="rId5" display="https://podminky.urs.cz/item/CS_URS_2022_02/167111101"/>
    <hyperlink ref="F134" r:id="rId6" display="https://podminky.urs.cz/item/CS_URS_2022_02/171111103"/>
    <hyperlink ref="F136" r:id="rId7" display="https://podminky.urs.cz/item/CS_URS_2022_02/171201221"/>
    <hyperlink ref="F140" r:id="rId8" display="https://podminky.urs.cz/item/CS_URS_2022_02/171251201"/>
    <hyperlink ref="F144" r:id="rId9" display="https://podminky.urs.cz/item/CS_URS_2022_02/175111101"/>
    <hyperlink ref="F150" r:id="rId10" display="https://podminky.urs.cz/item/CS_URS_2022_02/275311127"/>
    <hyperlink ref="F152" r:id="rId11" display="https://podminky.urs.cz/item/CS_URS_2022_02/279113132"/>
    <hyperlink ref="F154" r:id="rId12" display="https://podminky.urs.cz/item/CS_URS_2022_02/279361821"/>
    <hyperlink ref="F157" r:id="rId13" display="https://podminky.urs.cz/item/CS_URS_2022_02/291111111"/>
    <hyperlink ref="F160" r:id="rId14" display="https://podminky.urs.cz/item/CS_URS_2022_02/310239411"/>
    <hyperlink ref="F164" r:id="rId15" display="https://podminky.urs.cz/item/CS_URS_2022_02/311234231"/>
    <hyperlink ref="F170" r:id="rId16" display="https://podminky.urs.cz/item/CS_URS_2022_02/311235151"/>
    <hyperlink ref="F174" r:id="rId17" display="https://podminky.urs.cz/item/CS_URS_2022_02/317944323"/>
    <hyperlink ref="F191" r:id="rId18" display="https://podminky.urs.cz/item/CS_URS_2022_02/342272205"/>
    <hyperlink ref="F208" r:id="rId19" display="https://podminky.urs.cz/item/CS_URS_2022_02/411321414"/>
    <hyperlink ref="F215" r:id="rId20" display="https://podminky.urs.cz/item/CS_URS_2022_02/411354219"/>
    <hyperlink ref="F220" r:id="rId21" display="https://podminky.urs.cz/item/CS_URS_2022_02/411354313"/>
    <hyperlink ref="F222" r:id="rId22" display="https://podminky.urs.cz/item/CS_URS_2022_02/411354314"/>
    <hyperlink ref="F224" r:id="rId23" display="https://podminky.urs.cz/item/CS_URS_2022_02/411361821"/>
    <hyperlink ref="F228" r:id="rId24" display="https://podminky.urs.cz/item/CS_URS_2022_02/411362021"/>
    <hyperlink ref="F233" r:id="rId25" display="https://podminky.urs.cz/item/CS_URS_2022_02/417321515"/>
    <hyperlink ref="F238" r:id="rId26" display="https://podminky.urs.cz/item/CS_URS_2022_02/417351115"/>
    <hyperlink ref="F243" r:id="rId27" display="https://podminky.urs.cz/item/CS_URS_2022_02/417351116"/>
    <hyperlink ref="F245" r:id="rId28" display="https://podminky.urs.cz/item/CS_URS_2022_02/417361821"/>
    <hyperlink ref="F250" r:id="rId29" display="https://podminky.urs.cz/item/CS_URS_2022_02/434121425"/>
    <hyperlink ref="F254" r:id="rId30" display="https://podminky.urs.cz/item/CS_URS_2022_02/564811111"/>
    <hyperlink ref="F256" r:id="rId31" display="https://podminky.urs.cz/item/CS_URS_2022_02/591111111"/>
    <hyperlink ref="F261" r:id="rId32" display="https://podminky.urs.cz/item/CS_URS_2022_02/596211110"/>
    <hyperlink ref="F265" r:id="rId33" display="https://podminky.urs.cz/item/CS_URS_2022_02/612131101"/>
    <hyperlink ref="F276" r:id="rId34" display="https://podminky.urs.cz/item/CS_URS_2022_02/612131111"/>
    <hyperlink ref="F278" r:id="rId35" display="https://podminky.urs.cz/item/CS_URS_2022_02/612142001"/>
    <hyperlink ref="F300" r:id="rId36" display="https://podminky.urs.cz/item/CS_URS_2022_02/612321141"/>
    <hyperlink ref="F302" r:id="rId37" display="https://podminky.urs.cz/item/CS_URS_2022_02/612321191"/>
    <hyperlink ref="F305" r:id="rId38" display="https://podminky.urs.cz/item/CS_URS_2022_02/631311114"/>
    <hyperlink ref="F310" r:id="rId39" display="https://podminky.urs.cz/item/CS_URS_2022_02/631311124"/>
    <hyperlink ref="F315" r:id="rId40" display="https://podminky.urs.cz/item/CS_URS_2022_02/632481215"/>
    <hyperlink ref="F319" r:id="rId41" display="https://podminky.urs.cz/item/CS_URS_2022_02/634111114"/>
    <hyperlink ref="F326" r:id="rId42" display="https://podminky.urs.cz/item/CS_URS_2022_02/642942611"/>
    <hyperlink ref="F329" r:id="rId43" display="https://podminky.urs.cz/item/CS_URS_2022_02/644941112"/>
    <hyperlink ref="F335" r:id="rId44" display="https://podminky.urs.cz/item/CS_URS_2022_02/916231213"/>
    <hyperlink ref="F338" r:id="rId45" display="https://podminky.urs.cz/item/CS_URS_2022_02/916991121"/>
    <hyperlink ref="F342" r:id="rId46" display="https://podminky.urs.cz/item/CS_URS_2022_02/949101112"/>
    <hyperlink ref="F344" r:id="rId47" display="https://podminky.urs.cz/item/CS_URS_2022_02/952901111"/>
    <hyperlink ref="F347" r:id="rId48" display="https://podminky.urs.cz/item/CS_URS_2022_02/962031133"/>
    <hyperlink ref="F352" r:id="rId49" display="https://podminky.urs.cz/item/CS_URS_2022_02/962032231"/>
    <hyperlink ref="F354" r:id="rId50" display="https://podminky.urs.cz/item/CS_URS_2022_02/962032631"/>
    <hyperlink ref="F356" r:id="rId51" display="https://podminky.urs.cz/item/CS_URS_2022_02/962081141"/>
    <hyperlink ref="F359" r:id="rId52" display="https://podminky.urs.cz/item/CS_URS_2022_02/965042141"/>
    <hyperlink ref="F361" r:id="rId53" display="https://podminky.urs.cz/item/CS_URS_2022_02/965081113"/>
    <hyperlink ref="F365" r:id="rId54" display="https://podminky.urs.cz/item/CS_URS_2022_02/965081213"/>
    <hyperlink ref="F370" r:id="rId55" display="https://podminky.urs.cz/item/CS_URS_2022_02/966043121"/>
    <hyperlink ref="F372" r:id="rId56" display="https://podminky.urs.cz/item/CS_URS_2022_02/973031345"/>
    <hyperlink ref="F375" r:id="rId57" display="https://podminky.urs.cz/item/CS_URS_2022_02/997013216"/>
    <hyperlink ref="F377" r:id="rId58" display="https://podminky.urs.cz/item/CS_URS_2022_02/997013312"/>
    <hyperlink ref="F379" r:id="rId59" display="https://podminky.urs.cz/item/CS_URS_2022_02/997013322"/>
    <hyperlink ref="F383" r:id="rId60" display="https://podminky.urs.cz/item/CS_URS_2022_02/997013501"/>
    <hyperlink ref="F385" r:id="rId61" display="https://podminky.urs.cz/item/CS_URS_2022_02/997013509"/>
    <hyperlink ref="F388" r:id="rId62" display="https://podminky.urs.cz/item/CS_URS_2022_02/997013631"/>
    <hyperlink ref="F391" r:id="rId63" display="https://podminky.urs.cz/item/CS_URS_2022_02/998017003"/>
    <hyperlink ref="F399" r:id="rId64" display="https://podminky.urs.cz/item/CS_URS_2022_02/731119614"/>
    <hyperlink ref="F403" r:id="rId65" display="https://podminky.urs.cz/item/CS_URS_2022_02/711161173"/>
    <hyperlink ref="F411" r:id="rId66" display="https://podminky.urs.cz/item/CS_URS_2022_02/711161384"/>
    <hyperlink ref="F416" r:id="rId67" display="https://podminky.urs.cz/item/CS_URS_2022_02/998711203"/>
    <hyperlink ref="F419" r:id="rId68" display="https://podminky.urs.cz/item/CS_URS_2022_02/712341559"/>
    <hyperlink ref="F433" r:id="rId69" display="https://podminky.urs.cz/item/CS_URS_2022_02/998712203"/>
    <hyperlink ref="F436" r:id="rId70" display="https://podminky.urs.cz/item/CS_URS_2022_02/713111121"/>
    <hyperlink ref="F450" r:id="rId71" display="https://podminky.urs.cz/item/CS_URS_2022_02/713121111"/>
    <hyperlink ref="F504" r:id="rId72" display="https://podminky.urs.cz/item/CS_URS_2022_02/713121131"/>
    <hyperlink ref="F512" r:id="rId73" display="https://podminky.urs.cz/item/CS_URS_2022_02/713141131"/>
    <hyperlink ref="F523" r:id="rId74" display="https://podminky.urs.cz/item/CS_URS_2022_02/713151111"/>
    <hyperlink ref="F528" r:id="rId75" display="https://podminky.urs.cz/item/CS_URS_2022_02/998713203"/>
    <hyperlink ref="F531" r:id="rId76" display="https://podminky.urs.cz/item/CS_URS_2022_02/721174043"/>
    <hyperlink ref="F533" r:id="rId77" display="https://podminky.urs.cz/item/CS_URS_2022_02/721174044"/>
    <hyperlink ref="F535" r:id="rId78" display="https://podminky.urs.cz/item/CS_URS_2022_02/721174045"/>
    <hyperlink ref="F538" r:id="rId79" display="https://podminky.urs.cz/item/CS_URS_2022_02/721273152"/>
    <hyperlink ref="F540" r:id="rId80" display="https://podminky.urs.cz/item/CS_URS_2022_02/721273153"/>
    <hyperlink ref="F542" r:id="rId81" display="https://podminky.urs.cz/item/CS_URS_2022_02/721290111"/>
    <hyperlink ref="F548" r:id="rId82" display="https://podminky.urs.cz/item/CS_URS_2022_02/998721203"/>
    <hyperlink ref="F551" r:id="rId83" display="https://podminky.urs.cz/item/CS_URS_2022_02/722130233"/>
    <hyperlink ref="F554" r:id="rId84" display="https://podminky.urs.cz/item/CS_URS_2022_02/722174001"/>
    <hyperlink ref="F556" r:id="rId85" display="https://podminky.urs.cz/item/CS_URS_2022_02/722174002"/>
    <hyperlink ref="F558" r:id="rId86" display="https://podminky.urs.cz/item/CS_URS_2022_02/722174003"/>
    <hyperlink ref="F560" r:id="rId87" display="https://podminky.urs.cz/item/CS_URS_2022_02/722175001"/>
    <hyperlink ref="F562" r:id="rId88" display="https://podminky.urs.cz/item/CS_URS_2022_02/722175002"/>
    <hyperlink ref="F564" r:id="rId89" display="https://podminky.urs.cz/item/CS_URS_2022_02/722175003"/>
    <hyperlink ref="F566" r:id="rId90" display="https://podminky.urs.cz/item/CS_URS_2022_02/722181213"/>
    <hyperlink ref="F577" r:id="rId91" display="https://podminky.urs.cz/item/CS_URS_2022_02/722213114"/>
    <hyperlink ref="F579" r:id="rId92" display="https://podminky.urs.cz/item/CS_URS_2022_02/722220132"/>
    <hyperlink ref="F581" r:id="rId93" display="https://podminky.urs.cz/item/CS_URS_2022_02/722224115"/>
    <hyperlink ref="F583" r:id="rId94" display="https://podminky.urs.cz/item/CS_URS_2022_02/722230101"/>
    <hyperlink ref="F585" r:id="rId95" display="https://podminky.urs.cz/item/CS_URS_2022_02/722254115"/>
    <hyperlink ref="F587" r:id="rId96" display="https://podminky.urs.cz/item/CS_URS_2022_02/722262152"/>
    <hyperlink ref="F589" r:id="rId97" display="https://podminky.urs.cz/item/CS_URS_2022_02/722290215"/>
    <hyperlink ref="F594" r:id="rId98" display="https://podminky.urs.cz/item/CS_URS_2022_02/722290234"/>
    <hyperlink ref="F596" r:id="rId99" display="https://podminky.urs.cz/item/CS_URS_2022_02/998722203"/>
    <hyperlink ref="F599" r:id="rId100" display="https://podminky.urs.cz/item/CS_URS_2022_02/725112171"/>
    <hyperlink ref="F601" r:id="rId101" display="https://podminky.urs.cz/item/CS_URS_2022_02/725112173"/>
    <hyperlink ref="F603" r:id="rId102" display="https://podminky.urs.cz/item/CS_URS_2022_02/725121511"/>
    <hyperlink ref="F605" r:id="rId103" display="https://podminky.urs.cz/item/CS_URS_2022_02/725211601"/>
    <hyperlink ref="F607" r:id="rId104" display="https://podminky.urs.cz/item/CS_URS_2022_02/725231203"/>
    <hyperlink ref="F609" r:id="rId105" display="https://podminky.urs.cz/item/CS_URS_2022_02/725291722"/>
    <hyperlink ref="F611" r:id="rId106" display="https://podminky.urs.cz/item/CS_URS_2022_02/725331111"/>
    <hyperlink ref="F613" r:id="rId107" display="https://podminky.urs.cz/item/CS_URS_2022_02/725822633"/>
    <hyperlink ref="F615" r:id="rId108" display="https://podminky.urs.cz/item/CS_URS_2022_02/998725203"/>
    <hyperlink ref="F618" r:id="rId109" display="https://podminky.urs.cz/item/CS_URS_2022_02/762083111"/>
    <hyperlink ref="F620" r:id="rId110" display="https://podminky.urs.cz/item/CS_URS_2022_02/762211811"/>
    <hyperlink ref="F622" r:id="rId111" display="https://podminky.urs.cz/item/CS_URS_2022_02/762331813"/>
    <hyperlink ref="F624" r:id="rId112" display="https://podminky.urs.cz/item/CS_URS_2022_02/762331953"/>
    <hyperlink ref="F626" r:id="rId113" display="https://podminky.urs.cz/item/CS_URS_2022_02/762332131"/>
    <hyperlink ref="F632" r:id="rId114" display="https://podminky.urs.cz/item/CS_URS_2022_02/762332542"/>
    <hyperlink ref="F643" r:id="rId115" display="https://podminky.urs.cz/item/CS_URS_2022_02/762341036"/>
    <hyperlink ref="F647" r:id="rId116" display="https://podminky.urs.cz/item/CS_URS_2022_02/762342214"/>
    <hyperlink ref="F656" r:id="rId117" display="https://podminky.urs.cz/item/CS_URS_2022_02/762342811"/>
    <hyperlink ref="F658" r:id="rId118" display="https://podminky.urs.cz/item/CS_URS_2022_02/762395000"/>
    <hyperlink ref="F665" r:id="rId119" display="https://podminky.urs.cz/item/CS_URS_2022_02/762511173"/>
    <hyperlink ref="F687" r:id="rId120" display="https://podminky.urs.cz/item/CS_URS_2022_02/762511267"/>
    <hyperlink ref="F700" r:id="rId121" display="https://podminky.urs.cz/item/CS_URS_2022_02/762595001"/>
    <hyperlink ref="F702" r:id="rId122" display="https://podminky.urs.cz/item/CS_URS_2022_02/762812811"/>
    <hyperlink ref="F706" r:id="rId123" display="https://podminky.urs.cz/item/CS_URS_2022_02/762822850"/>
    <hyperlink ref="F708" r:id="rId124" display="https://podminky.urs.cz/item/CS_URS_2022_02/998762203"/>
    <hyperlink ref="F711" r:id="rId125" display="https://podminky.urs.cz/item/CS_URS_2022_02/763111314"/>
    <hyperlink ref="F719" r:id="rId126" display="https://podminky.urs.cz/item/CS_URS_2022_02/763111333"/>
    <hyperlink ref="F725" r:id="rId127" display="https://podminky.urs.cz/item/CS_URS_2022_02/763111717"/>
    <hyperlink ref="F742" r:id="rId128" display="https://podminky.urs.cz/item/CS_URS_2022_02/763111718"/>
    <hyperlink ref="F756" r:id="rId129" display="https://podminky.urs.cz/item/CS_URS_2022_02/763111741"/>
    <hyperlink ref="F761" r:id="rId130" display="https://podminky.urs.cz/item/CS_URS_2022_02/763111742"/>
    <hyperlink ref="F769" r:id="rId131" display="https://podminky.urs.cz/item/CS_URS_2022_02/763112318"/>
    <hyperlink ref="F777" r:id="rId132" display="https://podminky.urs.cz/item/CS_URS_2022_02/763121415"/>
    <hyperlink ref="F782" r:id="rId133" display="https://podminky.urs.cz/item/CS_URS_2022_02/763121714"/>
    <hyperlink ref="F807" r:id="rId134" display="https://podminky.urs.cz/item/CS_URS_2022_02/763121715"/>
    <hyperlink ref="F812" r:id="rId135" display="https://podminky.urs.cz/item/CS_URS_2022_02/763121762"/>
    <hyperlink ref="F814" r:id="rId136" display="https://podminky.urs.cz/item/CS_URS_2022_02/763131441"/>
    <hyperlink ref="F819" r:id="rId137" display="https://podminky.urs.cz/item/CS_URS_2022_02/763131714"/>
    <hyperlink ref="F823" r:id="rId138" display="https://podminky.urs.cz/item/CS_URS_2022_02/763131751"/>
    <hyperlink ref="F831" r:id="rId139" display="https://podminky.urs.cz/item/CS_URS_2022_02/763131752"/>
    <hyperlink ref="F836" r:id="rId140" display="https://podminky.urs.cz/item/CS_URS_2022_02/763131772"/>
    <hyperlink ref="F851" r:id="rId141" display="https://podminky.urs.cz/item/CS_URS_2022_02/763161522"/>
    <hyperlink ref="F865" r:id="rId142" display="https://podminky.urs.cz/item/CS_URS_2022_02/763161791"/>
    <hyperlink ref="F869" r:id="rId143" display="https://podminky.urs.cz/item/CS_URS_2022_02/763172324"/>
    <hyperlink ref="F872" r:id="rId144" display="https://podminky.urs.cz/item/CS_URS_2022_02/763173111"/>
    <hyperlink ref="F877" r:id="rId145" display="https://podminky.urs.cz/item/CS_URS_2022_02/763173112"/>
    <hyperlink ref="F880" r:id="rId146" display="https://podminky.urs.cz/item/CS_URS_2022_02/763173113"/>
    <hyperlink ref="F885" r:id="rId147" display="https://podminky.urs.cz/item/CS_URS_2022_02/763181311"/>
    <hyperlink ref="F892" r:id="rId148" display="https://podminky.urs.cz/item/CS_URS_2022_02/763182314"/>
    <hyperlink ref="F900" r:id="rId149" display="https://podminky.urs.cz/item/CS_URS_2022_02/763782212"/>
    <hyperlink ref="F903" r:id="rId150" display="https://podminky.urs.cz/item/CS_URS_2022_02/998763202"/>
    <hyperlink ref="F906" r:id="rId151" display="https://podminky.urs.cz/item/CS_URS_2022_02/764001831"/>
    <hyperlink ref="F908" r:id="rId152" display="https://podminky.urs.cz/item/CS_URS_2022_02/764004801"/>
    <hyperlink ref="F910" r:id="rId153" display="https://podminky.urs.cz/item/CS_URS_2022_02/764004861"/>
    <hyperlink ref="F912" r:id="rId154" display="https://podminky.urs.cz/item/CS_URS_2022_02/764011614"/>
    <hyperlink ref="F914" r:id="rId155" display="https://podminky.urs.cz/item/CS_URS_2022_02/764211407"/>
    <hyperlink ref="F916" r:id="rId156" display="https://podminky.urs.cz/item/CS_URS_2022_02/764212665"/>
    <hyperlink ref="F918" r:id="rId157" display="https://podminky.urs.cz/item/CS_URS_2022_02/764215607"/>
    <hyperlink ref="F920" r:id="rId158" display="https://podminky.urs.cz/item/CS_URS_2022_02/764311613"/>
    <hyperlink ref="F922" r:id="rId159" display="https://podminky.urs.cz/item/CS_URS_2022_02/764511603"/>
    <hyperlink ref="F924" r:id="rId160" display="https://podminky.urs.cz/item/CS_URS_2022_02/998764203"/>
    <hyperlink ref="F927" r:id="rId161" display="https://podminky.urs.cz/item/CS_URS_2022_02/765121103"/>
    <hyperlink ref="F929" r:id="rId162" display="https://podminky.urs.cz/item/CS_URS_2022_02/765121842"/>
    <hyperlink ref="F931" r:id="rId163" display="https://podminky.urs.cz/item/CS_URS_2022_02/765191013"/>
    <hyperlink ref="F936" r:id="rId164" display="https://podminky.urs.cz/item/CS_URS_2022_02/998765203"/>
    <hyperlink ref="F945" r:id="rId165" display="https://podminky.urs.cz/item/CS_URS_2022_02/766660101"/>
    <hyperlink ref="F958" r:id="rId166" display="https://podminky.urs.cz/item/CS_URS_2022_02/766660102"/>
    <hyperlink ref="F961" r:id="rId167" display="https://podminky.urs.cz/item/CS_URS_2022_02/766660112"/>
    <hyperlink ref="F964" r:id="rId168" display="https://podminky.urs.cz/item/CS_URS_2022_02/766660181"/>
    <hyperlink ref="F967" r:id="rId169" display="https://podminky.urs.cz/item/CS_URS_2022_02/766660451"/>
    <hyperlink ref="F970" r:id="rId170" display="https://podminky.urs.cz/item/CS_URS_2022_02/766660717"/>
    <hyperlink ref="F973" r:id="rId171" display="https://podminky.urs.cz/item/CS_URS_2022_02/766660728"/>
    <hyperlink ref="F977" r:id="rId172" display="https://podminky.urs.cz/item/CS_URS_2022_02/766660729"/>
    <hyperlink ref="F980" r:id="rId173" display="https://podminky.urs.cz/item/CS_URS_2022_02/766660729"/>
    <hyperlink ref="F986" r:id="rId174" display="https://podminky.urs.cz/item/CS_URS_2022_02/766660734"/>
    <hyperlink ref="F989" r:id="rId175" display="https://podminky.urs.cz/item/CS_URS_2022_02/766671021"/>
    <hyperlink ref="F995" r:id="rId176" display="https://podminky.urs.cz/item/CS_URS_2022_02/766671024"/>
    <hyperlink ref="F998" r:id="rId177" display="https://podminky.urs.cz/item/CS_URS_2022_02/766671025"/>
    <hyperlink ref="F1003" r:id="rId178" display="https://podminky.urs.cz/item/CS_URS_2022_02/766673810"/>
    <hyperlink ref="F1005" r:id="rId179" display="https://podminky.urs.cz/item/CS_URS_2022_02/766682111"/>
    <hyperlink ref="F1012" r:id="rId180" display="https://podminky.urs.cz/item/CS_URS_2022_02/766682121"/>
    <hyperlink ref="F1015" r:id="rId181" display="https://podminky.urs.cz/item/CS_URS_2022_02/766682211"/>
    <hyperlink ref="F1018" r:id="rId182" display="https://podminky.urs.cz/item/CS_URS_2022_02/998766203"/>
    <hyperlink ref="F1021" r:id="rId183" display="https://podminky.urs.cz/item/CS_URS_2022_02/767111180"/>
    <hyperlink ref="F1024" r:id="rId184" display="https://podminky.urs.cz/item/CS_URS_2022_02/767113120"/>
    <hyperlink ref="F1026" r:id="rId185" display="https://podminky.urs.cz/item/CS_URS_2022_02/767136143"/>
    <hyperlink ref="F1028" r:id="rId186" display="https://podminky.urs.cz/item/CS_URS_2022_02/767161232"/>
    <hyperlink ref="F1031" r:id="rId187" display="https://podminky.urs.cz/item/CS_URS_2022_02/767161813"/>
    <hyperlink ref="F1034" r:id="rId188" display="https://podminky.urs.cz/item/CS_URS_2022_02/767220220"/>
    <hyperlink ref="F1037" r:id="rId189" display="https://podminky.urs.cz/item/CS_URS_2022_02/767316310"/>
    <hyperlink ref="F1042" r:id="rId190" display="https://podminky.urs.cz/item/CS_URS_2022_02/767649194"/>
    <hyperlink ref="F1045" r:id="rId191" display="https://podminky.urs.cz/item/CS_URS_2022_02/767810113"/>
    <hyperlink ref="F1048" r:id="rId192" display="https://podminky.urs.cz/item/CS_URS_2022_02/767995115"/>
    <hyperlink ref="F1063" r:id="rId193" display="https://podminky.urs.cz/item/CS_URS_2022_02/998767203"/>
    <hyperlink ref="F1066" r:id="rId194" display="https://podminky.urs.cz/item/CS_URS_2022_02/771111011"/>
    <hyperlink ref="F1068" r:id="rId195" display="https://podminky.urs.cz/item/CS_URS_2022_02/771121011"/>
    <hyperlink ref="F1087" r:id="rId196" display="https://podminky.urs.cz/item/CS_URS_2022_02/771151023"/>
    <hyperlink ref="F1089" r:id="rId197" display="https://podminky.urs.cz/item/CS_URS_2022_02/771274113"/>
    <hyperlink ref="F1093" r:id="rId198" display="https://podminky.urs.cz/item/CS_URS_2022_02/771274232"/>
    <hyperlink ref="F1095" r:id="rId199" display="https://podminky.urs.cz/item/CS_URS_2022_02/771574222"/>
    <hyperlink ref="F1139" r:id="rId200" display="https://podminky.urs.cz/item/CS_URS_2022_02/771574240"/>
    <hyperlink ref="F1141" r:id="rId201" display="https://podminky.urs.cz/item/CS_URS_2022_02/771577114"/>
    <hyperlink ref="F1143" r:id="rId202" display="https://podminky.urs.cz/item/CS_URS_2022_02/771577115"/>
    <hyperlink ref="F1145" r:id="rId203" display="https://podminky.urs.cz/item/CS_URS_2022_02/771591112"/>
    <hyperlink ref="F1183" r:id="rId204" display="https://podminky.urs.cz/item/CS_URS_2022_02/771591264"/>
    <hyperlink ref="F1209" r:id="rId205" display="https://podminky.urs.cz/item/CS_URS_2022_02/998771203"/>
    <hyperlink ref="F1212" r:id="rId206" display="https://podminky.urs.cz/item/CS_URS_2022_02/776111311"/>
    <hyperlink ref="F1214" r:id="rId207" display="https://podminky.urs.cz/item/CS_URS_2022_02/776141113"/>
    <hyperlink ref="F1225" r:id="rId208" display="https://podminky.urs.cz/item/CS_URS_2022_02/776221111"/>
    <hyperlink ref="F1240" r:id="rId209" display="https://podminky.urs.cz/item/CS_URS_2022_02/776411111"/>
    <hyperlink ref="F1260" r:id="rId210" display="https://podminky.urs.cz/item/CS_URS_2022_02/998776203"/>
    <hyperlink ref="F1263" r:id="rId211" display="https://podminky.urs.cz/item/CS_URS_2022_02/781111011"/>
    <hyperlink ref="F1265" r:id="rId212" display="https://podminky.urs.cz/item/CS_URS_2022_02/781121011"/>
    <hyperlink ref="F1300" r:id="rId213" display="https://podminky.urs.cz/item/CS_URS_2022_02/781151031"/>
    <hyperlink ref="F1302" r:id="rId214" display="https://podminky.urs.cz/item/CS_URS_2022_02/781151041"/>
    <hyperlink ref="F1305" r:id="rId215" display="https://podminky.urs.cz/item/CS_URS_2022_02/781474111"/>
    <hyperlink ref="F1310" r:id="rId216" display="https://podminky.urs.cz/item/CS_URS_2022_02/781477114"/>
    <hyperlink ref="F1312" r:id="rId217" display="https://podminky.urs.cz/item/CS_URS_2022_02/781477115"/>
    <hyperlink ref="F1314" r:id="rId218" display="https://podminky.urs.cz/item/CS_URS_2022_02/998781203"/>
    <hyperlink ref="F1317" r:id="rId219" display="https://podminky.urs.cz/item/CS_URS_2022_02/783214101"/>
    <hyperlink ref="F1319" r:id="rId220" display="https://podminky.urs.cz/item/CS_URS_2022_02/783217101"/>
    <hyperlink ref="F1321" r:id="rId221" display="https://podminky.urs.cz/item/CS_URS_2022_02/783314201"/>
    <hyperlink ref="F1324" r:id="rId222" display="https://podminky.urs.cz/item/CS_URS_2022_02/784111001"/>
    <hyperlink ref="F1326" r:id="rId223" display="https://podminky.urs.cz/item/CS_URS_2022_02/784181121"/>
    <hyperlink ref="F1332" r:id="rId224" display="https://podminky.urs.cz/item/CS_URS_2022_02/784211101"/>
    <hyperlink ref="F1335" r:id="rId225" display="https://podminky.urs.cz/item/CS_URS_2022_02/HZS1292"/>
    <hyperlink ref="F1340" r:id="rId226" display="https://podminky.urs.cz/item/CS_URS_2022_02/HZS24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2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zakázky'!K6</f>
        <v>Změny stavby objektu ZŠ Karlov č.p. 372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1929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zakázky'!AN8</f>
        <v>19. 10. 2022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zakázky'!AN13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8"/>
      <c r="G18" s="138"/>
      <c r="H18" s="138"/>
      <c r="I18" s="134" t="s">
        <v>28</v>
      </c>
      <c r="J18" s="35" t="str">
        <f>'Rekapitulace zakázky'!AN14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28</v>
      </c>
      <c r="J24" s="138" t="s">
        <v>37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39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ROUND((SUM(BE83:BE93)),  2)</f>
        <v>0</v>
      </c>
      <c r="G33" s="40"/>
      <c r="H33" s="40"/>
      <c r="I33" s="150">
        <v>0.20999999999999999</v>
      </c>
      <c r="J33" s="149">
        <f>ROUND(((SUM(BE83:BE93))*I33),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ROUND((SUM(BF83:BF93)),  2)</f>
        <v>0</v>
      </c>
      <c r="G34" s="40"/>
      <c r="H34" s="40"/>
      <c r="I34" s="150">
        <v>0.14999999999999999</v>
      </c>
      <c r="J34" s="149">
        <f>ROUND(((SUM(BF83:BF93))*I34),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ROUND((SUM(BG83:BG93)),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ROUND((SUM(BH83:BH93)),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ROUND((SUM(BI83:BI93)),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Změny stavby objektu ZŠ Karlov č.p. 372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st.p. 1289 k.ú. Benešov</v>
      </c>
      <c r="G52" s="42"/>
      <c r="H52" s="42"/>
      <c r="I52" s="34" t="s">
        <v>23</v>
      </c>
      <c r="J52" s="74" t="str">
        <f>IF(J12="","",J12)</f>
        <v>19. 10. 2022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Město Benešov</v>
      </c>
      <c r="G54" s="42"/>
      <c r="H54" s="42"/>
      <c r="I54" s="34" t="s">
        <v>31</v>
      </c>
      <c r="J54" s="38" t="str">
        <f>E21</f>
        <v xml:space="preserve"> Ing. Martin Bursík Ph.D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STAVEBNÍ ROZPOČTY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7"/>
      <c r="C60" s="168"/>
      <c r="D60" s="169" t="s">
        <v>1929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1930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1931</v>
      </c>
      <c r="E62" s="176"/>
      <c r="F62" s="176"/>
      <c r="G62" s="176"/>
      <c r="H62" s="176"/>
      <c r="I62" s="176"/>
      <c r="J62" s="177">
        <f>J88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1932</v>
      </c>
      <c r="E63" s="176"/>
      <c r="F63" s="176"/>
      <c r="G63" s="176"/>
      <c r="H63" s="176"/>
      <c r="I63" s="176"/>
      <c r="J63" s="177">
        <f>J91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128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Změny stavby objektu ZŠ Karlov č.p. 372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90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VRN - Vedlejší rozpočtové náklady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st.p. 1289 k.ú. Benešov</v>
      </c>
      <c r="G77" s="42"/>
      <c r="H77" s="42"/>
      <c r="I77" s="34" t="s">
        <v>23</v>
      </c>
      <c r="J77" s="74" t="str">
        <f>IF(J12="","",J12)</f>
        <v>19. 10. 2022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4" t="s">
        <v>25</v>
      </c>
      <c r="D79" s="42"/>
      <c r="E79" s="42"/>
      <c r="F79" s="29" t="str">
        <f>E15</f>
        <v>Město Benešov</v>
      </c>
      <c r="G79" s="42"/>
      <c r="H79" s="42"/>
      <c r="I79" s="34" t="s">
        <v>31</v>
      </c>
      <c r="J79" s="38" t="str">
        <f>E21</f>
        <v xml:space="preserve"> Ing. Martin Bursík Ph.D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5.65" customHeight="1">
      <c r="A80" s="40"/>
      <c r="B80" s="41"/>
      <c r="C80" s="34" t="s">
        <v>29</v>
      </c>
      <c r="D80" s="42"/>
      <c r="E80" s="42"/>
      <c r="F80" s="29" t="str">
        <f>IF(E18="","",E18)</f>
        <v>Vyplň údaj</v>
      </c>
      <c r="G80" s="42"/>
      <c r="H80" s="42"/>
      <c r="I80" s="34" t="s">
        <v>34</v>
      </c>
      <c r="J80" s="38" t="str">
        <f>E24</f>
        <v xml:space="preserve"> STAVEBNÍ ROZPOČTY s.r.o.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129</v>
      </c>
      <c r="D82" s="182" t="s">
        <v>59</v>
      </c>
      <c r="E82" s="182" t="s">
        <v>55</v>
      </c>
      <c r="F82" s="182" t="s">
        <v>56</v>
      </c>
      <c r="G82" s="182" t="s">
        <v>130</v>
      </c>
      <c r="H82" s="182" t="s">
        <v>131</v>
      </c>
      <c r="I82" s="182" t="s">
        <v>132</v>
      </c>
      <c r="J82" s="182" t="s">
        <v>94</v>
      </c>
      <c r="K82" s="183" t="s">
        <v>133</v>
      </c>
      <c r="L82" s="184"/>
      <c r="M82" s="94" t="s">
        <v>19</v>
      </c>
      <c r="N82" s="95" t="s">
        <v>44</v>
      </c>
      <c r="O82" s="95" t="s">
        <v>134</v>
      </c>
      <c r="P82" s="95" t="s">
        <v>135</v>
      </c>
      <c r="Q82" s="95" t="s">
        <v>136</v>
      </c>
      <c r="R82" s="95" t="s">
        <v>137</v>
      </c>
      <c r="S82" s="95" t="s">
        <v>138</v>
      </c>
      <c r="T82" s="96" t="s">
        <v>139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140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</f>
        <v>0</v>
      </c>
      <c r="Q83" s="98"/>
      <c r="R83" s="187">
        <f>R84</f>
        <v>0</v>
      </c>
      <c r="S83" s="98"/>
      <c r="T83" s="188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73</v>
      </c>
      <c r="AU83" s="19" t="s">
        <v>95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73</v>
      </c>
      <c r="E84" s="193" t="s">
        <v>85</v>
      </c>
      <c r="F84" s="193" t="s">
        <v>86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P85+P88+P91</f>
        <v>0</v>
      </c>
      <c r="Q84" s="198"/>
      <c r="R84" s="199">
        <f>R85+R88+R91</f>
        <v>0</v>
      </c>
      <c r="S84" s="198"/>
      <c r="T84" s="200">
        <f>T85+T88+T91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174</v>
      </c>
      <c r="AT84" s="202" t="s">
        <v>73</v>
      </c>
      <c r="AU84" s="202" t="s">
        <v>74</v>
      </c>
      <c r="AY84" s="201" t="s">
        <v>143</v>
      </c>
      <c r="BK84" s="203">
        <f>BK85+BK88+BK91</f>
        <v>0</v>
      </c>
    </row>
    <row r="85" s="12" customFormat="1" ht="22.8" customHeight="1">
      <c r="A85" s="12"/>
      <c r="B85" s="190"/>
      <c r="C85" s="191"/>
      <c r="D85" s="192" t="s">
        <v>73</v>
      </c>
      <c r="E85" s="204" t="s">
        <v>1933</v>
      </c>
      <c r="F85" s="204" t="s">
        <v>1934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SUM(P86:P87)</f>
        <v>0</v>
      </c>
      <c r="Q85" s="198"/>
      <c r="R85" s="199">
        <f>SUM(R86:R87)</f>
        <v>0</v>
      </c>
      <c r="S85" s="198"/>
      <c r="T85" s="200">
        <f>SUM(T86:T87)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174</v>
      </c>
      <c r="AT85" s="202" t="s">
        <v>73</v>
      </c>
      <c r="AU85" s="202" t="s">
        <v>82</v>
      </c>
      <c r="AY85" s="201" t="s">
        <v>143</v>
      </c>
      <c r="BK85" s="203">
        <f>SUM(BK86:BK87)</f>
        <v>0</v>
      </c>
    </row>
    <row r="86" s="2" customFormat="1" ht="16.5" customHeight="1">
      <c r="A86" s="40"/>
      <c r="B86" s="41"/>
      <c r="C86" s="206" t="s">
        <v>82</v>
      </c>
      <c r="D86" s="206" t="s">
        <v>145</v>
      </c>
      <c r="E86" s="207" t="s">
        <v>1935</v>
      </c>
      <c r="F86" s="208" t="s">
        <v>1934</v>
      </c>
      <c r="G86" s="209" t="s">
        <v>1936</v>
      </c>
      <c r="H86" s="210">
        <v>1</v>
      </c>
      <c r="I86" s="211"/>
      <c r="J86" s="212">
        <f>ROUND(I86*H86,2)</f>
        <v>0</v>
      </c>
      <c r="K86" s="208" t="s">
        <v>167</v>
      </c>
      <c r="L86" s="46"/>
      <c r="M86" s="213" t="s">
        <v>19</v>
      </c>
      <c r="N86" s="214" t="s">
        <v>45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150</v>
      </c>
      <c r="AT86" s="217" t="s">
        <v>145</v>
      </c>
      <c r="AU86" s="217" t="s">
        <v>84</v>
      </c>
      <c r="AY86" s="19" t="s">
        <v>143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82</v>
      </c>
      <c r="BK86" s="218">
        <f>ROUND(I86*H86,2)</f>
        <v>0</v>
      </c>
      <c r="BL86" s="19" t="s">
        <v>150</v>
      </c>
      <c r="BM86" s="217" t="s">
        <v>1937</v>
      </c>
    </row>
    <row r="87" s="2" customFormat="1">
      <c r="A87" s="40"/>
      <c r="B87" s="41"/>
      <c r="C87" s="42"/>
      <c r="D87" s="219" t="s">
        <v>152</v>
      </c>
      <c r="E87" s="42"/>
      <c r="F87" s="220" t="s">
        <v>1938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152</v>
      </c>
      <c r="AU87" s="19" t="s">
        <v>84</v>
      </c>
    </row>
    <row r="88" s="12" customFormat="1" ht="22.8" customHeight="1">
      <c r="A88" s="12"/>
      <c r="B88" s="190"/>
      <c r="C88" s="191"/>
      <c r="D88" s="192" t="s">
        <v>73</v>
      </c>
      <c r="E88" s="204" t="s">
        <v>1939</v>
      </c>
      <c r="F88" s="204" t="s">
        <v>1940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SUM(P89:P90)</f>
        <v>0</v>
      </c>
      <c r="Q88" s="198"/>
      <c r="R88" s="199">
        <f>SUM(R89:R90)</f>
        <v>0</v>
      </c>
      <c r="S88" s="198"/>
      <c r="T88" s="200">
        <f>SUM(T89:T90)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174</v>
      </c>
      <c r="AT88" s="202" t="s">
        <v>73</v>
      </c>
      <c r="AU88" s="202" t="s">
        <v>82</v>
      </c>
      <c r="AY88" s="201" t="s">
        <v>143</v>
      </c>
      <c r="BK88" s="203">
        <f>SUM(BK89:BK90)</f>
        <v>0</v>
      </c>
    </row>
    <row r="89" s="2" customFormat="1" ht="16.5" customHeight="1">
      <c r="A89" s="40"/>
      <c r="B89" s="41"/>
      <c r="C89" s="206" t="s">
        <v>84</v>
      </c>
      <c r="D89" s="206" t="s">
        <v>145</v>
      </c>
      <c r="E89" s="207" t="s">
        <v>1941</v>
      </c>
      <c r="F89" s="208" t="s">
        <v>1940</v>
      </c>
      <c r="G89" s="209" t="s">
        <v>1936</v>
      </c>
      <c r="H89" s="210">
        <v>1</v>
      </c>
      <c r="I89" s="211"/>
      <c r="J89" s="212">
        <f>ROUND(I89*H89,2)</f>
        <v>0</v>
      </c>
      <c r="K89" s="208" t="s">
        <v>167</v>
      </c>
      <c r="L89" s="46"/>
      <c r="M89" s="213" t="s">
        <v>19</v>
      </c>
      <c r="N89" s="214" t="s">
        <v>45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150</v>
      </c>
      <c r="AT89" s="217" t="s">
        <v>145</v>
      </c>
      <c r="AU89" s="217" t="s">
        <v>84</v>
      </c>
      <c r="AY89" s="19" t="s">
        <v>143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82</v>
      </c>
      <c r="BK89" s="218">
        <f>ROUND(I89*H89,2)</f>
        <v>0</v>
      </c>
      <c r="BL89" s="19" t="s">
        <v>150</v>
      </c>
      <c r="BM89" s="217" t="s">
        <v>1942</v>
      </c>
    </row>
    <row r="90" s="2" customFormat="1">
      <c r="A90" s="40"/>
      <c r="B90" s="41"/>
      <c r="C90" s="42"/>
      <c r="D90" s="219" t="s">
        <v>152</v>
      </c>
      <c r="E90" s="42"/>
      <c r="F90" s="220" t="s">
        <v>1943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152</v>
      </c>
      <c r="AU90" s="19" t="s">
        <v>84</v>
      </c>
    </row>
    <row r="91" s="12" customFormat="1" ht="22.8" customHeight="1">
      <c r="A91" s="12"/>
      <c r="B91" s="190"/>
      <c r="C91" s="191"/>
      <c r="D91" s="192" t="s">
        <v>73</v>
      </c>
      <c r="E91" s="204" t="s">
        <v>1944</v>
      </c>
      <c r="F91" s="204" t="s">
        <v>1945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SUM(P92:P93)</f>
        <v>0</v>
      </c>
      <c r="Q91" s="198"/>
      <c r="R91" s="199">
        <f>SUM(R92:R93)</f>
        <v>0</v>
      </c>
      <c r="S91" s="198"/>
      <c r="T91" s="200">
        <f>SUM(T92:T93)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174</v>
      </c>
      <c r="AT91" s="202" t="s">
        <v>73</v>
      </c>
      <c r="AU91" s="202" t="s">
        <v>82</v>
      </c>
      <c r="AY91" s="201" t="s">
        <v>143</v>
      </c>
      <c r="BK91" s="203">
        <f>SUM(BK92:BK93)</f>
        <v>0</v>
      </c>
    </row>
    <row r="92" s="2" customFormat="1" ht="16.5" customHeight="1">
      <c r="A92" s="40"/>
      <c r="B92" s="41"/>
      <c r="C92" s="206" t="s">
        <v>164</v>
      </c>
      <c r="D92" s="206" t="s">
        <v>145</v>
      </c>
      <c r="E92" s="207" t="s">
        <v>1946</v>
      </c>
      <c r="F92" s="208" t="s">
        <v>1947</v>
      </c>
      <c r="G92" s="209" t="s">
        <v>1936</v>
      </c>
      <c r="H92" s="210">
        <v>1</v>
      </c>
      <c r="I92" s="211"/>
      <c r="J92" s="212">
        <f>ROUND(I92*H92,2)</f>
        <v>0</v>
      </c>
      <c r="K92" s="208" t="s">
        <v>167</v>
      </c>
      <c r="L92" s="46"/>
      <c r="M92" s="213" t="s">
        <v>19</v>
      </c>
      <c r="N92" s="214" t="s">
        <v>45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150</v>
      </c>
      <c r="AT92" s="217" t="s">
        <v>145</v>
      </c>
      <c r="AU92" s="217" t="s">
        <v>84</v>
      </c>
      <c r="AY92" s="19" t="s">
        <v>143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82</v>
      </c>
      <c r="BK92" s="218">
        <f>ROUND(I92*H92,2)</f>
        <v>0</v>
      </c>
      <c r="BL92" s="19" t="s">
        <v>150</v>
      </c>
      <c r="BM92" s="217" t="s">
        <v>1948</v>
      </c>
    </row>
    <row r="93" s="2" customFormat="1">
      <c r="A93" s="40"/>
      <c r="B93" s="41"/>
      <c r="C93" s="42"/>
      <c r="D93" s="219" t="s">
        <v>152</v>
      </c>
      <c r="E93" s="42"/>
      <c r="F93" s="220" t="s">
        <v>1949</v>
      </c>
      <c r="G93" s="42"/>
      <c r="H93" s="42"/>
      <c r="I93" s="221"/>
      <c r="J93" s="42"/>
      <c r="K93" s="42"/>
      <c r="L93" s="46"/>
      <c r="M93" s="279"/>
      <c r="N93" s="280"/>
      <c r="O93" s="281"/>
      <c r="P93" s="281"/>
      <c r="Q93" s="281"/>
      <c r="R93" s="281"/>
      <c r="S93" s="281"/>
      <c r="T93" s="282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152</v>
      </c>
      <c r="AU93" s="19" t="s">
        <v>84</v>
      </c>
    </row>
    <row r="94" s="2" customFormat="1" ht="6.96" customHeight="1">
      <c r="A94" s="40"/>
      <c r="B94" s="61"/>
      <c r="C94" s="62"/>
      <c r="D94" s="62"/>
      <c r="E94" s="62"/>
      <c r="F94" s="62"/>
      <c r="G94" s="62"/>
      <c r="H94" s="62"/>
      <c r="I94" s="62"/>
      <c r="J94" s="62"/>
      <c r="K94" s="62"/>
      <c r="L94" s="46"/>
      <c r="M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</sheetData>
  <sheetProtection sheet="1" autoFilter="0" formatColumns="0" formatRows="0" objects="1" scenarios="1" spinCount="100000" saltValue="3WV7gpIxHWcH/WilohvUxcVGWlTY0Bryb5Gj7qeQ4xCEzBFp2wtBfoKjs1Wcd2G/Xe7cFyleF+fe6ASCJYnnmg==" hashValue="I/efbtzU/XdDFg7zZCRei5Sf8a0wUdHk+kMX3T7VmqJ3F6cLu7uBry9xml7FgTHcnLcAWXzDRIkWv5Oe9Z6h+w==" algorithmName="SHA-512" password="CC35"/>
  <autoFilter ref="C82:K9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2_02/010001000"/>
    <hyperlink ref="F90" r:id="rId2" display="https://podminky.urs.cz/item/CS_URS_2022_02/030001000"/>
    <hyperlink ref="F93" r:id="rId3" display="https://podminky.urs.cz/item/CS_URS_2022_02/043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83" customWidth="1"/>
    <col min="2" max="2" width="1.667969" style="283" customWidth="1"/>
    <col min="3" max="4" width="5" style="283" customWidth="1"/>
    <col min="5" max="5" width="11.66016" style="283" customWidth="1"/>
    <col min="6" max="6" width="9.160156" style="283" customWidth="1"/>
    <col min="7" max="7" width="5" style="283" customWidth="1"/>
    <col min="8" max="8" width="77.83203" style="283" customWidth="1"/>
    <col min="9" max="10" width="20" style="283" customWidth="1"/>
    <col min="11" max="11" width="1.667969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7" customFormat="1" ht="45" customHeight="1">
      <c r="B3" s="287"/>
      <c r="C3" s="288" t="s">
        <v>1950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1951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1952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1953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1954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1955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1956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1957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1958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1959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1960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81</v>
      </c>
      <c r="F18" s="294" t="s">
        <v>1961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1962</v>
      </c>
      <c r="F19" s="294" t="s">
        <v>1963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1964</v>
      </c>
      <c r="F20" s="294" t="s">
        <v>1965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87</v>
      </c>
      <c r="F21" s="294" t="s">
        <v>1966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1967</v>
      </c>
      <c r="F22" s="294" t="s">
        <v>1968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1969</v>
      </c>
      <c r="F23" s="294" t="s">
        <v>1970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1971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1972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1973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1974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1975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1976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1977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1978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1979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129</v>
      </c>
      <c r="F36" s="294"/>
      <c r="G36" s="294" t="s">
        <v>1980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1981</v>
      </c>
      <c r="F37" s="294"/>
      <c r="G37" s="294" t="s">
        <v>1982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55</v>
      </c>
      <c r="F38" s="294"/>
      <c r="G38" s="294" t="s">
        <v>1983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56</v>
      </c>
      <c r="F39" s="294"/>
      <c r="G39" s="294" t="s">
        <v>1984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130</v>
      </c>
      <c r="F40" s="294"/>
      <c r="G40" s="294" t="s">
        <v>1985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131</v>
      </c>
      <c r="F41" s="294"/>
      <c r="G41" s="294" t="s">
        <v>1986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1987</v>
      </c>
      <c r="F42" s="294"/>
      <c r="G42" s="294" t="s">
        <v>1988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1989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1990</v>
      </c>
      <c r="F44" s="294"/>
      <c r="G44" s="294" t="s">
        <v>1991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133</v>
      </c>
      <c r="F45" s="294"/>
      <c r="G45" s="294" t="s">
        <v>1992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1993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1994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1995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1996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1997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1998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1999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2000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2001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2002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2003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2004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2005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2006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2007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2008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2009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2010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2011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2012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2013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2014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2015</v>
      </c>
      <c r="D76" s="312"/>
      <c r="E76" s="312"/>
      <c r="F76" s="312" t="s">
        <v>2016</v>
      </c>
      <c r="G76" s="313"/>
      <c r="H76" s="312" t="s">
        <v>56</v>
      </c>
      <c r="I76" s="312" t="s">
        <v>59</v>
      </c>
      <c r="J76" s="312" t="s">
        <v>2017</v>
      </c>
      <c r="K76" s="311"/>
    </row>
    <row r="77" s="1" customFormat="1" ht="17.25" customHeight="1">
      <c r="B77" s="309"/>
      <c r="C77" s="314" t="s">
        <v>2018</v>
      </c>
      <c r="D77" s="314"/>
      <c r="E77" s="314"/>
      <c r="F77" s="315" t="s">
        <v>2019</v>
      </c>
      <c r="G77" s="316"/>
      <c r="H77" s="314"/>
      <c r="I77" s="314"/>
      <c r="J77" s="314" t="s">
        <v>2020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55</v>
      </c>
      <c r="D79" s="319"/>
      <c r="E79" s="319"/>
      <c r="F79" s="320" t="s">
        <v>2021</v>
      </c>
      <c r="G79" s="321"/>
      <c r="H79" s="297" t="s">
        <v>2022</v>
      </c>
      <c r="I79" s="297" t="s">
        <v>2023</v>
      </c>
      <c r="J79" s="297">
        <v>20</v>
      </c>
      <c r="K79" s="311"/>
    </row>
    <row r="80" s="1" customFormat="1" ht="15" customHeight="1">
      <c r="B80" s="309"/>
      <c r="C80" s="297" t="s">
        <v>2024</v>
      </c>
      <c r="D80" s="297"/>
      <c r="E80" s="297"/>
      <c r="F80" s="320" t="s">
        <v>2021</v>
      </c>
      <c r="G80" s="321"/>
      <c r="H80" s="297" t="s">
        <v>2025</v>
      </c>
      <c r="I80" s="297" t="s">
        <v>2023</v>
      </c>
      <c r="J80" s="297">
        <v>120</v>
      </c>
      <c r="K80" s="311"/>
    </row>
    <row r="81" s="1" customFormat="1" ht="15" customHeight="1">
      <c r="B81" s="322"/>
      <c r="C81" s="297" t="s">
        <v>2026</v>
      </c>
      <c r="D81" s="297"/>
      <c r="E81" s="297"/>
      <c r="F81" s="320" t="s">
        <v>2027</v>
      </c>
      <c r="G81" s="321"/>
      <c r="H81" s="297" t="s">
        <v>2028</v>
      </c>
      <c r="I81" s="297" t="s">
        <v>2023</v>
      </c>
      <c r="J81" s="297">
        <v>50</v>
      </c>
      <c r="K81" s="311"/>
    </row>
    <row r="82" s="1" customFormat="1" ht="15" customHeight="1">
      <c r="B82" s="322"/>
      <c r="C82" s="297" t="s">
        <v>2029</v>
      </c>
      <c r="D82" s="297"/>
      <c r="E82" s="297"/>
      <c r="F82" s="320" t="s">
        <v>2021</v>
      </c>
      <c r="G82" s="321"/>
      <c r="H82" s="297" t="s">
        <v>2030</v>
      </c>
      <c r="I82" s="297" t="s">
        <v>2031</v>
      </c>
      <c r="J82" s="297"/>
      <c r="K82" s="311"/>
    </row>
    <row r="83" s="1" customFormat="1" ht="15" customHeight="1">
      <c r="B83" s="322"/>
      <c r="C83" s="323" t="s">
        <v>2032</v>
      </c>
      <c r="D83" s="323"/>
      <c r="E83" s="323"/>
      <c r="F83" s="324" t="s">
        <v>2027</v>
      </c>
      <c r="G83" s="323"/>
      <c r="H83" s="323" t="s">
        <v>2033</v>
      </c>
      <c r="I83" s="323" t="s">
        <v>2023</v>
      </c>
      <c r="J83" s="323">
        <v>15</v>
      </c>
      <c r="K83" s="311"/>
    </row>
    <row r="84" s="1" customFormat="1" ht="15" customHeight="1">
      <c r="B84" s="322"/>
      <c r="C84" s="323" t="s">
        <v>2034</v>
      </c>
      <c r="D84" s="323"/>
      <c r="E84" s="323"/>
      <c r="F84" s="324" t="s">
        <v>2027</v>
      </c>
      <c r="G84" s="323"/>
      <c r="H84" s="323" t="s">
        <v>2035</v>
      </c>
      <c r="I84" s="323" t="s">
        <v>2023</v>
      </c>
      <c r="J84" s="323">
        <v>15</v>
      </c>
      <c r="K84" s="311"/>
    </row>
    <row r="85" s="1" customFormat="1" ht="15" customHeight="1">
      <c r="B85" s="322"/>
      <c r="C85" s="323" t="s">
        <v>2036</v>
      </c>
      <c r="D85" s="323"/>
      <c r="E85" s="323"/>
      <c r="F85" s="324" t="s">
        <v>2027</v>
      </c>
      <c r="G85" s="323"/>
      <c r="H85" s="323" t="s">
        <v>2037</v>
      </c>
      <c r="I85" s="323" t="s">
        <v>2023</v>
      </c>
      <c r="J85" s="323">
        <v>20</v>
      </c>
      <c r="K85" s="311"/>
    </row>
    <row r="86" s="1" customFormat="1" ht="15" customHeight="1">
      <c r="B86" s="322"/>
      <c r="C86" s="323" t="s">
        <v>2038</v>
      </c>
      <c r="D86" s="323"/>
      <c r="E86" s="323"/>
      <c r="F86" s="324" t="s">
        <v>2027</v>
      </c>
      <c r="G86" s="323"/>
      <c r="H86" s="323" t="s">
        <v>2039</v>
      </c>
      <c r="I86" s="323" t="s">
        <v>2023</v>
      </c>
      <c r="J86" s="323">
        <v>20</v>
      </c>
      <c r="K86" s="311"/>
    </row>
    <row r="87" s="1" customFormat="1" ht="15" customHeight="1">
      <c r="B87" s="322"/>
      <c r="C87" s="297" t="s">
        <v>2040</v>
      </c>
      <c r="D87" s="297"/>
      <c r="E87" s="297"/>
      <c r="F87" s="320" t="s">
        <v>2027</v>
      </c>
      <c r="G87" s="321"/>
      <c r="H87" s="297" t="s">
        <v>2041</v>
      </c>
      <c r="I87" s="297" t="s">
        <v>2023</v>
      </c>
      <c r="J87" s="297">
        <v>50</v>
      </c>
      <c r="K87" s="311"/>
    </row>
    <row r="88" s="1" customFormat="1" ht="15" customHeight="1">
      <c r="B88" s="322"/>
      <c r="C88" s="297" t="s">
        <v>2042</v>
      </c>
      <c r="D88" s="297"/>
      <c r="E88" s="297"/>
      <c r="F88" s="320" t="s">
        <v>2027</v>
      </c>
      <c r="G88" s="321"/>
      <c r="H88" s="297" t="s">
        <v>2043</v>
      </c>
      <c r="I88" s="297" t="s">
        <v>2023</v>
      </c>
      <c r="J88" s="297">
        <v>20</v>
      </c>
      <c r="K88" s="311"/>
    </row>
    <row r="89" s="1" customFormat="1" ht="15" customHeight="1">
      <c r="B89" s="322"/>
      <c r="C89" s="297" t="s">
        <v>2044</v>
      </c>
      <c r="D89" s="297"/>
      <c r="E89" s="297"/>
      <c r="F89" s="320" t="s">
        <v>2027</v>
      </c>
      <c r="G89" s="321"/>
      <c r="H89" s="297" t="s">
        <v>2045</v>
      </c>
      <c r="I89" s="297" t="s">
        <v>2023</v>
      </c>
      <c r="J89" s="297">
        <v>20</v>
      </c>
      <c r="K89" s="311"/>
    </row>
    <row r="90" s="1" customFormat="1" ht="15" customHeight="1">
      <c r="B90" s="322"/>
      <c r="C90" s="297" t="s">
        <v>2046</v>
      </c>
      <c r="D90" s="297"/>
      <c r="E90" s="297"/>
      <c r="F90" s="320" t="s">
        <v>2027</v>
      </c>
      <c r="G90" s="321"/>
      <c r="H90" s="297" t="s">
        <v>2047</v>
      </c>
      <c r="I90" s="297" t="s">
        <v>2023</v>
      </c>
      <c r="J90" s="297">
        <v>50</v>
      </c>
      <c r="K90" s="311"/>
    </row>
    <row r="91" s="1" customFormat="1" ht="15" customHeight="1">
      <c r="B91" s="322"/>
      <c r="C91" s="297" t="s">
        <v>2048</v>
      </c>
      <c r="D91" s="297"/>
      <c r="E91" s="297"/>
      <c r="F91" s="320" t="s">
        <v>2027</v>
      </c>
      <c r="G91" s="321"/>
      <c r="H91" s="297" t="s">
        <v>2048</v>
      </c>
      <c r="I91" s="297" t="s">
        <v>2023</v>
      </c>
      <c r="J91" s="297">
        <v>50</v>
      </c>
      <c r="K91" s="311"/>
    </row>
    <row r="92" s="1" customFormat="1" ht="15" customHeight="1">
      <c r="B92" s="322"/>
      <c r="C92" s="297" t="s">
        <v>2049</v>
      </c>
      <c r="D92" s="297"/>
      <c r="E92" s="297"/>
      <c r="F92" s="320" t="s">
        <v>2027</v>
      </c>
      <c r="G92" s="321"/>
      <c r="H92" s="297" t="s">
        <v>2050</v>
      </c>
      <c r="I92" s="297" t="s">
        <v>2023</v>
      </c>
      <c r="J92" s="297">
        <v>255</v>
      </c>
      <c r="K92" s="311"/>
    </row>
    <row r="93" s="1" customFormat="1" ht="15" customHeight="1">
      <c r="B93" s="322"/>
      <c r="C93" s="297" t="s">
        <v>2051</v>
      </c>
      <c r="D93" s="297"/>
      <c r="E93" s="297"/>
      <c r="F93" s="320" t="s">
        <v>2021</v>
      </c>
      <c r="G93" s="321"/>
      <c r="H93" s="297" t="s">
        <v>2052</v>
      </c>
      <c r="I93" s="297" t="s">
        <v>2053</v>
      </c>
      <c r="J93" s="297"/>
      <c r="K93" s="311"/>
    </row>
    <row r="94" s="1" customFormat="1" ht="15" customHeight="1">
      <c r="B94" s="322"/>
      <c r="C94" s="297" t="s">
        <v>2054</v>
      </c>
      <c r="D94" s="297"/>
      <c r="E94" s="297"/>
      <c r="F94" s="320" t="s">
        <v>2021</v>
      </c>
      <c r="G94" s="321"/>
      <c r="H94" s="297" t="s">
        <v>2055</v>
      </c>
      <c r="I94" s="297" t="s">
        <v>2056</v>
      </c>
      <c r="J94" s="297"/>
      <c r="K94" s="311"/>
    </row>
    <row r="95" s="1" customFormat="1" ht="15" customHeight="1">
      <c r="B95" s="322"/>
      <c r="C95" s="297" t="s">
        <v>2057</v>
      </c>
      <c r="D95" s="297"/>
      <c r="E95" s="297"/>
      <c r="F95" s="320" t="s">
        <v>2021</v>
      </c>
      <c r="G95" s="321"/>
      <c r="H95" s="297" t="s">
        <v>2057</v>
      </c>
      <c r="I95" s="297" t="s">
        <v>2056</v>
      </c>
      <c r="J95" s="297"/>
      <c r="K95" s="311"/>
    </row>
    <row r="96" s="1" customFormat="1" ht="15" customHeight="1">
      <c r="B96" s="322"/>
      <c r="C96" s="297" t="s">
        <v>40</v>
      </c>
      <c r="D96" s="297"/>
      <c r="E96" s="297"/>
      <c r="F96" s="320" t="s">
        <v>2021</v>
      </c>
      <c r="G96" s="321"/>
      <c r="H96" s="297" t="s">
        <v>2058</v>
      </c>
      <c r="I96" s="297" t="s">
        <v>2056</v>
      </c>
      <c r="J96" s="297"/>
      <c r="K96" s="311"/>
    </row>
    <row r="97" s="1" customFormat="1" ht="15" customHeight="1">
      <c r="B97" s="322"/>
      <c r="C97" s="297" t="s">
        <v>50</v>
      </c>
      <c r="D97" s="297"/>
      <c r="E97" s="297"/>
      <c r="F97" s="320" t="s">
        <v>2021</v>
      </c>
      <c r="G97" s="321"/>
      <c r="H97" s="297" t="s">
        <v>2059</v>
      </c>
      <c r="I97" s="297" t="s">
        <v>2056</v>
      </c>
      <c r="J97" s="297"/>
      <c r="K97" s="311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2060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2015</v>
      </c>
      <c r="D103" s="312"/>
      <c r="E103" s="312"/>
      <c r="F103" s="312" t="s">
        <v>2016</v>
      </c>
      <c r="G103" s="313"/>
      <c r="H103" s="312" t="s">
        <v>56</v>
      </c>
      <c r="I103" s="312" t="s">
        <v>59</v>
      </c>
      <c r="J103" s="312" t="s">
        <v>2017</v>
      </c>
      <c r="K103" s="311"/>
    </row>
    <row r="104" s="1" customFormat="1" ht="17.25" customHeight="1">
      <c r="B104" s="309"/>
      <c r="C104" s="314" t="s">
        <v>2018</v>
      </c>
      <c r="D104" s="314"/>
      <c r="E104" s="314"/>
      <c r="F104" s="315" t="s">
        <v>2019</v>
      </c>
      <c r="G104" s="316"/>
      <c r="H104" s="314"/>
      <c r="I104" s="314"/>
      <c r="J104" s="314" t="s">
        <v>2020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30"/>
      <c r="H105" s="312"/>
      <c r="I105" s="312"/>
      <c r="J105" s="312"/>
      <c r="K105" s="311"/>
    </row>
    <row r="106" s="1" customFormat="1" ht="15" customHeight="1">
      <c r="B106" s="309"/>
      <c r="C106" s="297" t="s">
        <v>55</v>
      </c>
      <c r="D106" s="319"/>
      <c r="E106" s="319"/>
      <c r="F106" s="320" t="s">
        <v>2021</v>
      </c>
      <c r="G106" s="297"/>
      <c r="H106" s="297" t="s">
        <v>2061</v>
      </c>
      <c r="I106" s="297" t="s">
        <v>2023</v>
      </c>
      <c r="J106" s="297">
        <v>20</v>
      </c>
      <c r="K106" s="311"/>
    </row>
    <row r="107" s="1" customFormat="1" ht="15" customHeight="1">
      <c r="B107" s="309"/>
      <c r="C107" s="297" t="s">
        <v>2024</v>
      </c>
      <c r="D107" s="297"/>
      <c r="E107" s="297"/>
      <c r="F107" s="320" t="s">
        <v>2021</v>
      </c>
      <c r="G107" s="297"/>
      <c r="H107" s="297" t="s">
        <v>2061</v>
      </c>
      <c r="I107" s="297" t="s">
        <v>2023</v>
      </c>
      <c r="J107" s="297">
        <v>120</v>
      </c>
      <c r="K107" s="311"/>
    </row>
    <row r="108" s="1" customFormat="1" ht="15" customHeight="1">
      <c r="B108" s="322"/>
      <c r="C108" s="297" t="s">
        <v>2026</v>
      </c>
      <c r="D108" s="297"/>
      <c r="E108" s="297"/>
      <c r="F108" s="320" t="s">
        <v>2027</v>
      </c>
      <c r="G108" s="297"/>
      <c r="H108" s="297" t="s">
        <v>2061</v>
      </c>
      <c r="I108" s="297" t="s">
        <v>2023</v>
      </c>
      <c r="J108" s="297">
        <v>50</v>
      </c>
      <c r="K108" s="311"/>
    </row>
    <row r="109" s="1" customFormat="1" ht="15" customHeight="1">
      <c r="B109" s="322"/>
      <c r="C109" s="297" t="s">
        <v>2029</v>
      </c>
      <c r="D109" s="297"/>
      <c r="E109" s="297"/>
      <c r="F109" s="320" t="s">
        <v>2021</v>
      </c>
      <c r="G109" s="297"/>
      <c r="H109" s="297" t="s">
        <v>2061</v>
      </c>
      <c r="I109" s="297" t="s">
        <v>2031</v>
      </c>
      <c r="J109" s="297"/>
      <c r="K109" s="311"/>
    </row>
    <row r="110" s="1" customFormat="1" ht="15" customHeight="1">
      <c r="B110" s="322"/>
      <c r="C110" s="297" t="s">
        <v>2040</v>
      </c>
      <c r="D110" s="297"/>
      <c r="E110" s="297"/>
      <c r="F110" s="320" t="s">
        <v>2027</v>
      </c>
      <c r="G110" s="297"/>
      <c r="H110" s="297" t="s">
        <v>2061</v>
      </c>
      <c r="I110" s="297" t="s">
        <v>2023</v>
      </c>
      <c r="J110" s="297">
        <v>50</v>
      </c>
      <c r="K110" s="311"/>
    </row>
    <row r="111" s="1" customFormat="1" ht="15" customHeight="1">
      <c r="B111" s="322"/>
      <c r="C111" s="297" t="s">
        <v>2048</v>
      </c>
      <c r="D111" s="297"/>
      <c r="E111" s="297"/>
      <c r="F111" s="320" t="s">
        <v>2027</v>
      </c>
      <c r="G111" s="297"/>
      <c r="H111" s="297" t="s">
        <v>2061</v>
      </c>
      <c r="I111" s="297" t="s">
        <v>2023</v>
      </c>
      <c r="J111" s="297">
        <v>50</v>
      </c>
      <c r="K111" s="311"/>
    </row>
    <row r="112" s="1" customFormat="1" ht="15" customHeight="1">
      <c r="B112" s="322"/>
      <c r="C112" s="297" t="s">
        <v>2046</v>
      </c>
      <c r="D112" s="297"/>
      <c r="E112" s="297"/>
      <c r="F112" s="320" t="s">
        <v>2027</v>
      </c>
      <c r="G112" s="297"/>
      <c r="H112" s="297" t="s">
        <v>2061</v>
      </c>
      <c r="I112" s="297" t="s">
        <v>2023</v>
      </c>
      <c r="J112" s="297">
        <v>50</v>
      </c>
      <c r="K112" s="311"/>
    </row>
    <row r="113" s="1" customFormat="1" ht="15" customHeight="1">
      <c r="B113" s="322"/>
      <c r="C113" s="297" t="s">
        <v>55</v>
      </c>
      <c r="D113" s="297"/>
      <c r="E113" s="297"/>
      <c r="F113" s="320" t="s">
        <v>2021</v>
      </c>
      <c r="G113" s="297"/>
      <c r="H113" s="297" t="s">
        <v>2062</v>
      </c>
      <c r="I113" s="297" t="s">
        <v>2023</v>
      </c>
      <c r="J113" s="297">
        <v>20</v>
      </c>
      <c r="K113" s="311"/>
    </row>
    <row r="114" s="1" customFormat="1" ht="15" customHeight="1">
      <c r="B114" s="322"/>
      <c r="C114" s="297" t="s">
        <v>2063</v>
      </c>
      <c r="D114" s="297"/>
      <c r="E114" s="297"/>
      <c r="F114" s="320" t="s">
        <v>2021</v>
      </c>
      <c r="G114" s="297"/>
      <c r="H114" s="297" t="s">
        <v>2064</v>
      </c>
      <c r="I114" s="297" t="s">
        <v>2023</v>
      </c>
      <c r="J114" s="297">
        <v>120</v>
      </c>
      <c r="K114" s="311"/>
    </row>
    <row r="115" s="1" customFormat="1" ht="15" customHeight="1">
      <c r="B115" s="322"/>
      <c r="C115" s="297" t="s">
        <v>40</v>
      </c>
      <c r="D115" s="297"/>
      <c r="E115" s="297"/>
      <c r="F115" s="320" t="s">
        <v>2021</v>
      </c>
      <c r="G115" s="297"/>
      <c r="H115" s="297" t="s">
        <v>2065</v>
      </c>
      <c r="I115" s="297" t="s">
        <v>2056</v>
      </c>
      <c r="J115" s="297"/>
      <c r="K115" s="311"/>
    </row>
    <row r="116" s="1" customFormat="1" ht="15" customHeight="1">
      <c r="B116" s="322"/>
      <c r="C116" s="297" t="s">
        <v>50</v>
      </c>
      <c r="D116" s="297"/>
      <c r="E116" s="297"/>
      <c r="F116" s="320" t="s">
        <v>2021</v>
      </c>
      <c r="G116" s="297"/>
      <c r="H116" s="297" t="s">
        <v>2066</v>
      </c>
      <c r="I116" s="297" t="s">
        <v>2056</v>
      </c>
      <c r="J116" s="297"/>
      <c r="K116" s="311"/>
    </row>
    <row r="117" s="1" customFormat="1" ht="15" customHeight="1">
      <c r="B117" s="322"/>
      <c r="C117" s="297" t="s">
        <v>59</v>
      </c>
      <c r="D117" s="297"/>
      <c r="E117" s="297"/>
      <c r="F117" s="320" t="s">
        <v>2021</v>
      </c>
      <c r="G117" s="297"/>
      <c r="H117" s="297" t="s">
        <v>2067</v>
      </c>
      <c r="I117" s="297" t="s">
        <v>2068</v>
      </c>
      <c r="J117" s="297"/>
      <c r="K117" s="311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333"/>
      <c r="D119" s="333"/>
      <c r="E119" s="333"/>
      <c r="F119" s="334"/>
      <c r="G119" s="333"/>
      <c r="H119" s="333"/>
      <c r="I119" s="333"/>
      <c r="J119" s="333"/>
      <c r="K119" s="332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88" t="s">
        <v>2069</v>
      </c>
      <c r="D122" s="288"/>
      <c r="E122" s="288"/>
      <c r="F122" s="288"/>
      <c r="G122" s="288"/>
      <c r="H122" s="288"/>
      <c r="I122" s="288"/>
      <c r="J122" s="288"/>
      <c r="K122" s="339"/>
    </row>
    <row r="123" s="1" customFormat="1" ht="17.25" customHeight="1">
      <c r="B123" s="340"/>
      <c r="C123" s="312" t="s">
        <v>2015</v>
      </c>
      <c r="D123" s="312"/>
      <c r="E123" s="312"/>
      <c r="F123" s="312" t="s">
        <v>2016</v>
      </c>
      <c r="G123" s="313"/>
      <c r="H123" s="312" t="s">
        <v>56</v>
      </c>
      <c r="I123" s="312" t="s">
        <v>59</v>
      </c>
      <c r="J123" s="312" t="s">
        <v>2017</v>
      </c>
      <c r="K123" s="341"/>
    </row>
    <row r="124" s="1" customFormat="1" ht="17.25" customHeight="1">
      <c r="B124" s="340"/>
      <c r="C124" s="314" t="s">
        <v>2018</v>
      </c>
      <c r="D124" s="314"/>
      <c r="E124" s="314"/>
      <c r="F124" s="315" t="s">
        <v>2019</v>
      </c>
      <c r="G124" s="316"/>
      <c r="H124" s="314"/>
      <c r="I124" s="314"/>
      <c r="J124" s="314" t="s">
        <v>2020</v>
      </c>
      <c r="K124" s="341"/>
    </row>
    <row r="125" s="1" customFormat="1" ht="5.25" customHeight="1">
      <c r="B125" s="342"/>
      <c r="C125" s="317"/>
      <c r="D125" s="317"/>
      <c r="E125" s="317"/>
      <c r="F125" s="317"/>
      <c r="G125" s="343"/>
      <c r="H125" s="317"/>
      <c r="I125" s="317"/>
      <c r="J125" s="317"/>
      <c r="K125" s="344"/>
    </row>
    <row r="126" s="1" customFormat="1" ht="15" customHeight="1">
      <c r="B126" s="342"/>
      <c r="C126" s="297" t="s">
        <v>2024</v>
      </c>
      <c r="D126" s="319"/>
      <c r="E126" s="319"/>
      <c r="F126" s="320" t="s">
        <v>2021</v>
      </c>
      <c r="G126" s="297"/>
      <c r="H126" s="297" t="s">
        <v>2061</v>
      </c>
      <c r="I126" s="297" t="s">
        <v>2023</v>
      </c>
      <c r="J126" s="297">
        <v>120</v>
      </c>
      <c r="K126" s="345"/>
    </row>
    <row r="127" s="1" customFormat="1" ht="15" customHeight="1">
      <c r="B127" s="342"/>
      <c r="C127" s="297" t="s">
        <v>2070</v>
      </c>
      <c r="D127" s="297"/>
      <c r="E127" s="297"/>
      <c r="F127" s="320" t="s">
        <v>2021</v>
      </c>
      <c r="G127" s="297"/>
      <c r="H127" s="297" t="s">
        <v>2071</v>
      </c>
      <c r="I127" s="297" t="s">
        <v>2023</v>
      </c>
      <c r="J127" s="297" t="s">
        <v>2072</v>
      </c>
      <c r="K127" s="345"/>
    </row>
    <row r="128" s="1" customFormat="1" ht="15" customHeight="1">
      <c r="B128" s="342"/>
      <c r="C128" s="297" t="s">
        <v>1969</v>
      </c>
      <c r="D128" s="297"/>
      <c r="E128" s="297"/>
      <c r="F128" s="320" t="s">
        <v>2021</v>
      </c>
      <c r="G128" s="297"/>
      <c r="H128" s="297" t="s">
        <v>2073</v>
      </c>
      <c r="I128" s="297" t="s">
        <v>2023</v>
      </c>
      <c r="J128" s="297" t="s">
        <v>2072</v>
      </c>
      <c r="K128" s="345"/>
    </row>
    <row r="129" s="1" customFormat="1" ht="15" customHeight="1">
      <c r="B129" s="342"/>
      <c r="C129" s="297" t="s">
        <v>2032</v>
      </c>
      <c r="D129" s="297"/>
      <c r="E129" s="297"/>
      <c r="F129" s="320" t="s">
        <v>2027</v>
      </c>
      <c r="G129" s="297"/>
      <c r="H129" s="297" t="s">
        <v>2033</v>
      </c>
      <c r="I129" s="297" t="s">
        <v>2023</v>
      </c>
      <c r="J129" s="297">
        <v>15</v>
      </c>
      <c r="K129" s="345"/>
    </row>
    <row r="130" s="1" customFormat="1" ht="15" customHeight="1">
      <c r="B130" s="342"/>
      <c r="C130" s="323" t="s">
        <v>2034</v>
      </c>
      <c r="D130" s="323"/>
      <c r="E130" s="323"/>
      <c r="F130" s="324" t="s">
        <v>2027</v>
      </c>
      <c r="G130" s="323"/>
      <c r="H130" s="323" t="s">
        <v>2035</v>
      </c>
      <c r="I130" s="323" t="s">
        <v>2023</v>
      </c>
      <c r="J130" s="323">
        <v>15</v>
      </c>
      <c r="K130" s="345"/>
    </row>
    <row r="131" s="1" customFormat="1" ht="15" customHeight="1">
      <c r="B131" s="342"/>
      <c r="C131" s="323" t="s">
        <v>2036</v>
      </c>
      <c r="D131" s="323"/>
      <c r="E131" s="323"/>
      <c r="F131" s="324" t="s">
        <v>2027</v>
      </c>
      <c r="G131" s="323"/>
      <c r="H131" s="323" t="s">
        <v>2037</v>
      </c>
      <c r="I131" s="323" t="s">
        <v>2023</v>
      </c>
      <c r="J131" s="323">
        <v>20</v>
      </c>
      <c r="K131" s="345"/>
    </row>
    <row r="132" s="1" customFormat="1" ht="15" customHeight="1">
      <c r="B132" s="342"/>
      <c r="C132" s="323" t="s">
        <v>2038</v>
      </c>
      <c r="D132" s="323"/>
      <c r="E132" s="323"/>
      <c r="F132" s="324" t="s">
        <v>2027</v>
      </c>
      <c r="G132" s="323"/>
      <c r="H132" s="323" t="s">
        <v>2039</v>
      </c>
      <c r="I132" s="323" t="s">
        <v>2023</v>
      </c>
      <c r="J132" s="323">
        <v>20</v>
      </c>
      <c r="K132" s="345"/>
    </row>
    <row r="133" s="1" customFormat="1" ht="15" customHeight="1">
      <c r="B133" s="342"/>
      <c r="C133" s="297" t="s">
        <v>2026</v>
      </c>
      <c r="D133" s="297"/>
      <c r="E133" s="297"/>
      <c r="F133" s="320" t="s">
        <v>2027</v>
      </c>
      <c r="G133" s="297"/>
      <c r="H133" s="297" t="s">
        <v>2061</v>
      </c>
      <c r="I133" s="297" t="s">
        <v>2023</v>
      </c>
      <c r="J133" s="297">
        <v>50</v>
      </c>
      <c r="K133" s="345"/>
    </row>
    <row r="134" s="1" customFormat="1" ht="15" customHeight="1">
      <c r="B134" s="342"/>
      <c r="C134" s="297" t="s">
        <v>2040</v>
      </c>
      <c r="D134" s="297"/>
      <c r="E134" s="297"/>
      <c r="F134" s="320" t="s">
        <v>2027</v>
      </c>
      <c r="G134" s="297"/>
      <c r="H134" s="297" t="s">
        <v>2061</v>
      </c>
      <c r="I134" s="297" t="s">
        <v>2023</v>
      </c>
      <c r="J134" s="297">
        <v>50</v>
      </c>
      <c r="K134" s="345"/>
    </row>
    <row r="135" s="1" customFormat="1" ht="15" customHeight="1">
      <c r="B135" s="342"/>
      <c r="C135" s="297" t="s">
        <v>2046</v>
      </c>
      <c r="D135" s="297"/>
      <c r="E135" s="297"/>
      <c r="F135" s="320" t="s">
        <v>2027</v>
      </c>
      <c r="G135" s="297"/>
      <c r="H135" s="297" t="s">
        <v>2061</v>
      </c>
      <c r="I135" s="297" t="s">
        <v>2023</v>
      </c>
      <c r="J135" s="297">
        <v>50</v>
      </c>
      <c r="K135" s="345"/>
    </row>
    <row r="136" s="1" customFormat="1" ht="15" customHeight="1">
      <c r="B136" s="342"/>
      <c r="C136" s="297" t="s">
        <v>2048</v>
      </c>
      <c r="D136" s="297"/>
      <c r="E136" s="297"/>
      <c r="F136" s="320" t="s">
        <v>2027</v>
      </c>
      <c r="G136" s="297"/>
      <c r="H136" s="297" t="s">
        <v>2061</v>
      </c>
      <c r="I136" s="297" t="s">
        <v>2023</v>
      </c>
      <c r="J136" s="297">
        <v>50</v>
      </c>
      <c r="K136" s="345"/>
    </row>
    <row r="137" s="1" customFormat="1" ht="15" customHeight="1">
      <c r="B137" s="342"/>
      <c r="C137" s="297" t="s">
        <v>2049</v>
      </c>
      <c r="D137" s="297"/>
      <c r="E137" s="297"/>
      <c r="F137" s="320" t="s">
        <v>2027</v>
      </c>
      <c r="G137" s="297"/>
      <c r="H137" s="297" t="s">
        <v>2074</v>
      </c>
      <c r="I137" s="297" t="s">
        <v>2023</v>
      </c>
      <c r="J137" s="297">
        <v>255</v>
      </c>
      <c r="K137" s="345"/>
    </row>
    <row r="138" s="1" customFormat="1" ht="15" customHeight="1">
      <c r="B138" s="342"/>
      <c r="C138" s="297" t="s">
        <v>2051</v>
      </c>
      <c r="D138" s="297"/>
      <c r="E138" s="297"/>
      <c r="F138" s="320" t="s">
        <v>2021</v>
      </c>
      <c r="G138" s="297"/>
      <c r="H138" s="297" t="s">
        <v>2075</v>
      </c>
      <c r="I138" s="297" t="s">
        <v>2053</v>
      </c>
      <c r="J138" s="297"/>
      <c r="K138" s="345"/>
    </row>
    <row r="139" s="1" customFormat="1" ht="15" customHeight="1">
      <c r="B139" s="342"/>
      <c r="C139" s="297" t="s">
        <v>2054</v>
      </c>
      <c r="D139" s="297"/>
      <c r="E139" s="297"/>
      <c r="F139" s="320" t="s">
        <v>2021</v>
      </c>
      <c r="G139" s="297"/>
      <c r="H139" s="297" t="s">
        <v>2076</v>
      </c>
      <c r="I139" s="297" t="s">
        <v>2056</v>
      </c>
      <c r="J139" s="297"/>
      <c r="K139" s="345"/>
    </row>
    <row r="140" s="1" customFormat="1" ht="15" customHeight="1">
      <c r="B140" s="342"/>
      <c r="C140" s="297" t="s">
        <v>2057</v>
      </c>
      <c r="D140" s="297"/>
      <c r="E140" s="297"/>
      <c r="F140" s="320" t="s">
        <v>2021</v>
      </c>
      <c r="G140" s="297"/>
      <c r="H140" s="297" t="s">
        <v>2057</v>
      </c>
      <c r="I140" s="297" t="s">
        <v>2056</v>
      </c>
      <c r="J140" s="297"/>
      <c r="K140" s="345"/>
    </row>
    <row r="141" s="1" customFormat="1" ht="15" customHeight="1">
      <c r="B141" s="342"/>
      <c r="C141" s="297" t="s">
        <v>40</v>
      </c>
      <c r="D141" s="297"/>
      <c r="E141" s="297"/>
      <c r="F141" s="320" t="s">
        <v>2021</v>
      </c>
      <c r="G141" s="297"/>
      <c r="H141" s="297" t="s">
        <v>2077</v>
      </c>
      <c r="I141" s="297" t="s">
        <v>2056</v>
      </c>
      <c r="J141" s="297"/>
      <c r="K141" s="345"/>
    </row>
    <row r="142" s="1" customFormat="1" ht="15" customHeight="1">
      <c r="B142" s="342"/>
      <c r="C142" s="297" t="s">
        <v>2078</v>
      </c>
      <c r="D142" s="297"/>
      <c r="E142" s="297"/>
      <c r="F142" s="320" t="s">
        <v>2021</v>
      </c>
      <c r="G142" s="297"/>
      <c r="H142" s="297" t="s">
        <v>2079</v>
      </c>
      <c r="I142" s="297" t="s">
        <v>2056</v>
      </c>
      <c r="J142" s="297"/>
      <c r="K142" s="345"/>
    </row>
    <row r="143" s="1" customFormat="1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s="1" customFormat="1" ht="18.75" customHeight="1">
      <c r="B144" s="333"/>
      <c r="C144" s="333"/>
      <c r="D144" s="333"/>
      <c r="E144" s="333"/>
      <c r="F144" s="334"/>
      <c r="G144" s="333"/>
      <c r="H144" s="333"/>
      <c r="I144" s="333"/>
      <c r="J144" s="333"/>
      <c r="K144" s="333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2080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2015</v>
      </c>
      <c r="D148" s="312"/>
      <c r="E148" s="312"/>
      <c r="F148" s="312" t="s">
        <v>2016</v>
      </c>
      <c r="G148" s="313"/>
      <c r="H148" s="312" t="s">
        <v>56</v>
      </c>
      <c r="I148" s="312" t="s">
        <v>59</v>
      </c>
      <c r="J148" s="312" t="s">
        <v>2017</v>
      </c>
      <c r="K148" s="311"/>
    </row>
    <row r="149" s="1" customFormat="1" ht="17.25" customHeight="1">
      <c r="B149" s="309"/>
      <c r="C149" s="314" t="s">
        <v>2018</v>
      </c>
      <c r="D149" s="314"/>
      <c r="E149" s="314"/>
      <c r="F149" s="315" t="s">
        <v>2019</v>
      </c>
      <c r="G149" s="316"/>
      <c r="H149" s="314"/>
      <c r="I149" s="314"/>
      <c r="J149" s="314" t="s">
        <v>2020</v>
      </c>
      <c r="K149" s="311"/>
    </row>
    <row r="150" s="1" customFormat="1" ht="5.25" customHeight="1">
      <c r="B150" s="322"/>
      <c r="C150" s="317"/>
      <c r="D150" s="317"/>
      <c r="E150" s="317"/>
      <c r="F150" s="317"/>
      <c r="G150" s="318"/>
      <c r="H150" s="317"/>
      <c r="I150" s="317"/>
      <c r="J150" s="317"/>
      <c r="K150" s="345"/>
    </row>
    <row r="151" s="1" customFormat="1" ht="15" customHeight="1">
      <c r="B151" s="322"/>
      <c r="C151" s="349" t="s">
        <v>2024</v>
      </c>
      <c r="D151" s="297"/>
      <c r="E151" s="297"/>
      <c r="F151" s="350" t="s">
        <v>2021</v>
      </c>
      <c r="G151" s="297"/>
      <c r="H151" s="349" t="s">
        <v>2061</v>
      </c>
      <c r="I151" s="349" t="s">
        <v>2023</v>
      </c>
      <c r="J151" s="349">
        <v>120</v>
      </c>
      <c r="K151" s="345"/>
    </row>
    <row r="152" s="1" customFormat="1" ht="15" customHeight="1">
      <c r="B152" s="322"/>
      <c r="C152" s="349" t="s">
        <v>2070</v>
      </c>
      <c r="D152" s="297"/>
      <c r="E152" s="297"/>
      <c r="F152" s="350" t="s">
        <v>2021</v>
      </c>
      <c r="G152" s="297"/>
      <c r="H152" s="349" t="s">
        <v>2081</v>
      </c>
      <c r="I152" s="349" t="s">
        <v>2023</v>
      </c>
      <c r="J152" s="349" t="s">
        <v>2072</v>
      </c>
      <c r="K152" s="345"/>
    </row>
    <row r="153" s="1" customFormat="1" ht="15" customHeight="1">
      <c r="B153" s="322"/>
      <c r="C153" s="349" t="s">
        <v>1969</v>
      </c>
      <c r="D153" s="297"/>
      <c r="E153" s="297"/>
      <c r="F153" s="350" t="s">
        <v>2021</v>
      </c>
      <c r="G153" s="297"/>
      <c r="H153" s="349" t="s">
        <v>2082</v>
      </c>
      <c r="I153" s="349" t="s">
        <v>2023</v>
      </c>
      <c r="J153" s="349" t="s">
        <v>2072</v>
      </c>
      <c r="K153" s="345"/>
    </row>
    <row r="154" s="1" customFormat="1" ht="15" customHeight="1">
      <c r="B154" s="322"/>
      <c r="C154" s="349" t="s">
        <v>2026</v>
      </c>
      <c r="D154" s="297"/>
      <c r="E154" s="297"/>
      <c r="F154" s="350" t="s">
        <v>2027</v>
      </c>
      <c r="G154" s="297"/>
      <c r="H154" s="349" t="s">
        <v>2061</v>
      </c>
      <c r="I154" s="349" t="s">
        <v>2023</v>
      </c>
      <c r="J154" s="349">
        <v>50</v>
      </c>
      <c r="K154" s="345"/>
    </row>
    <row r="155" s="1" customFormat="1" ht="15" customHeight="1">
      <c r="B155" s="322"/>
      <c r="C155" s="349" t="s">
        <v>2029</v>
      </c>
      <c r="D155" s="297"/>
      <c r="E155" s="297"/>
      <c r="F155" s="350" t="s">
        <v>2021</v>
      </c>
      <c r="G155" s="297"/>
      <c r="H155" s="349" t="s">
        <v>2061</v>
      </c>
      <c r="I155" s="349" t="s">
        <v>2031</v>
      </c>
      <c r="J155" s="349"/>
      <c r="K155" s="345"/>
    </row>
    <row r="156" s="1" customFormat="1" ht="15" customHeight="1">
      <c r="B156" s="322"/>
      <c r="C156" s="349" t="s">
        <v>2040</v>
      </c>
      <c r="D156" s="297"/>
      <c r="E156" s="297"/>
      <c r="F156" s="350" t="s">
        <v>2027</v>
      </c>
      <c r="G156" s="297"/>
      <c r="H156" s="349" t="s">
        <v>2061</v>
      </c>
      <c r="I156" s="349" t="s">
        <v>2023</v>
      </c>
      <c r="J156" s="349">
        <v>50</v>
      </c>
      <c r="K156" s="345"/>
    </row>
    <row r="157" s="1" customFormat="1" ht="15" customHeight="1">
      <c r="B157" s="322"/>
      <c r="C157" s="349" t="s">
        <v>2048</v>
      </c>
      <c r="D157" s="297"/>
      <c r="E157" s="297"/>
      <c r="F157" s="350" t="s">
        <v>2027</v>
      </c>
      <c r="G157" s="297"/>
      <c r="H157" s="349" t="s">
        <v>2061</v>
      </c>
      <c r="I157" s="349" t="s">
        <v>2023</v>
      </c>
      <c r="J157" s="349">
        <v>50</v>
      </c>
      <c r="K157" s="345"/>
    </row>
    <row r="158" s="1" customFormat="1" ht="15" customHeight="1">
      <c r="B158" s="322"/>
      <c r="C158" s="349" t="s">
        <v>2046</v>
      </c>
      <c r="D158" s="297"/>
      <c r="E158" s="297"/>
      <c r="F158" s="350" t="s">
        <v>2027</v>
      </c>
      <c r="G158" s="297"/>
      <c r="H158" s="349" t="s">
        <v>2061</v>
      </c>
      <c r="I158" s="349" t="s">
        <v>2023</v>
      </c>
      <c r="J158" s="349">
        <v>50</v>
      </c>
      <c r="K158" s="345"/>
    </row>
    <row r="159" s="1" customFormat="1" ht="15" customHeight="1">
      <c r="B159" s="322"/>
      <c r="C159" s="349" t="s">
        <v>93</v>
      </c>
      <c r="D159" s="297"/>
      <c r="E159" s="297"/>
      <c r="F159" s="350" t="s">
        <v>2021</v>
      </c>
      <c r="G159" s="297"/>
      <c r="H159" s="349" t="s">
        <v>2083</v>
      </c>
      <c r="I159" s="349" t="s">
        <v>2023</v>
      </c>
      <c r="J159" s="349" t="s">
        <v>2084</v>
      </c>
      <c r="K159" s="345"/>
    </row>
    <row r="160" s="1" customFormat="1" ht="15" customHeight="1">
      <c r="B160" s="322"/>
      <c r="C160" s="349" t="s">
        <v>2085</v>
      </c>
      <c r="D160" s="297"/>
      <c r="E160" s="297"/>
      <c r="F160" s="350" t="s">
        <v>2021</v>
      </c>
      <c r="G160" s="297"/>
      <c r="H160" s="349" t="s">
        <v>2086</v>
      </c>
      <c r="I160" s="349" t="s">
        <v>2056</v>
      </c>
      <c r="J160" s="349"/>
      <c r="K160" s="345"/>
    </row>
    <row r="161" s="1" customFormat="1" ht="15" customHeight="1">
      <c r="B161" s="351"/>
      <c r="C161" s="352"/>
      <c r="D161" s="352"/>
      <c r="E161" s="352"/>
      <c r="F161" s="352"/>
      <c r="G161" s="352"/>
      <c r="H161" s="352"/>
      <c r="I161" s="352"/>
      <c r="J161" s="352"/>
      <c r="K161" s="353"/>
    </row>
    <row r="162" s="1" customFormat="1" ht="18.75" customHeight="1">
      <c r="B162" s="333"/>
      <c r="C162" s="343"/>
      <c r="D162" s="343"/>
      <c r="E162" s="343"/>
      <c r="F162" s="354"/>
      <c r="G162" s="343"/>
      <c r="H162" s="343"/>
      <c r="I162" s="343"/>
      <c r="J162" s="343"/>
      <c r="K162" s="333"/>
    </row>
    <row r="163" s="1" customFormat="1" ht="18.75" customHeight="1">
      <c r="B163" s="333"/>
      <c r="C163" s="343"/>
      <c r="D163" s="343"/>
      <c r="E163" s="343"/>
      <c r="F163" s="354"/>
      <c r="G163" s="343"/>
      <c r="H163" s="343"/>
      <c r="I163" s="343"/>
      <c r="J163" s="343"/>
      <c r="K163" s="333"/>
    </row>
    <row r="164" s="1" customFormat="1" ht="18.75" customHeight="1">
      <c r="B164" s="333"/>
      <c r="C164" s="343"/>
      <c r="D164" s="343"/>
      <c r="E164" s="343"/>
      <c r="F164" s="354"/>
      <c r="G164" s="343"/>
      <c r="H164" s="343"/>
      <c r="I164" s="343"/>
      <c r="J164" s="343"/>
      <c r="K164" s="333"/>
    </row>
    <row r="165" s="1" customFormat="1" ht="18.75" customHeight="1">
      <c r="B165" s="333"/>
      <c r="C165" s="343"/>
      <c r="D165" s="343"/>
      <c r="E165" s="343"/>
      <c r="F165" s="354"/>
      <c r="G165" s="343"/>
      <c r="H165" s="343"/>
      <c r="I165" s="343"/>
      <c r="J165" s="343"/>
      <c r="K165" s="333"/>
    </row>
    <row r="166" s="1" customFormat="1" ht="18.75" customHeight="1">
      <c r="B166" s="333"/>
      <c r="C166" s="343"/>
      <c r="D166" s="343"/>
      <c r="E166" s="343"/>
      <c r="F166" s="354"/>
      <c r="G166" s="343"/>
      <c r="H166" s="343"/>
      <c r="I166" s="343"/>
      <c r="J166" s="343"/>
      <c r="K166" s="333"/>
    </row>
    <row r="167" s="1" customFormat="1" ht="18.75" customHeight="1">
      <c r="B167" s="333"/>
      <c r="C167" s="343"/>
      <c r="D167" s="343"/>
      <c r="E167" s="343"/>
      <c r="F167" s="354"/>
      <c r="G167" s="343"/>
      <c r="H167" s="343"/>
      <c r="I167" s="343"/>
      <c r="J167" s="343"/>
      <c r="K167" s="333"/>
    </row>
    <row r="168" s="1" customFormat="1" ht="18.75" customHeight="1">
      <c r="B168" s="333"/>
      <c r="C168" s="343"/>
      <c r="D168" s="343"/>
      <c r="E168" s="343"/>
      <c r="F168" s="354"/>
      <c r="G168" s="343"/>
      <c r="H168" s="343"/>
      <c r="I168" s="343"/>
      <c r="J168" s="343"/>
      <c r="K168" s="333"/>
    </row>
    <row r="169" s="1" customFormat="1" ht="18.75" customHeight="1">
      <c r="B169" s="305"/>
      <c r="C169" s="305"/>
      <c r="D169" s="305"/>
      <c r="E169" s="305"/>
      <c r="F169" s="305"/>
      <c r="G169" s="305"/>
      <c r="H169" s="305"/>
      <c r="I169" s="305"/>
      <c r="J169" s="305"/>
      <c r="K169" s="305"/>
    </row>
    <row r="170" s="1" customFormat="1" ht="7.5" customHeight="1">
      <c r="B170" s="284"/>
      <c r="C170" s="285"/>
      <c r="D170" s="285"/>
      <c r="E170" s="285"/>
      <c r="F170" s="285"/>
      <c r="G170" s="285"/>
      <c r="H170" s="285"/>
      <c r="I170" s="285"/>
      <c r="J170" s="285"/>
      <c r="K170" s="286"/>
    </row>
    <row r="171" s="1" customFormat="1" ht="45" customHeight="1">
      <c r="B171" s="287"/>
      <c r="C171" s="288" t="s">
        <v>2087</v>
      </c>
      <c r="D171" s="288"/>
      <c r="E171" s="288"/>
      <c r="F171" s="288"/>
      <c r="G171" s="288"/>
      <c r="H171" s="288"/>
      <c r="I171" s="288"/>
      <c r="J171" s="288"/>
      <c r="K171" s="289"/>
    </row>
    <row r="172" s="1" customFormat="1" ht="17.25" customHeight="1">
      <c r="B172" s="287"/>
      <c r="C172" s="312" t="s">
        <v>2015</v>
      </c>
      <c r="D172" s="312"/>
      <c r="E172" s="312"/>
      <c r="F172" s="312" t="s">
        <v>2016</v>
      </c>
      <c r="G172" s="355"/>
      <c r="H172" s="356" t="s">
        <v>56</v>
      </c>
      <c r="I172" s="356" t="s">
        <v>59</v>
      </c>
      <c r="J172" s="312" t="s">
        <v>2017</v>
      </c>
      <c r="K172" s="289"/>
    </row>
    <row r="173" s="1" customFormat="1" ht="17.25" customHeight="1">
      <c r="B173" s="290"/>
      <c r="C173" s="314" t="s">
        <v>2018</v>
      </c>
      <c r="D173" s="314"/>
      <c r="E173" s="314"/>
      <c r="F173" s="315" t="s">
        <v>2019</v>
      </c>
      <c r="G173" s="357"/>
      <c r="H173" s="358"/>
      <c r="I173" s="358"/>
      <c r="J173" s="314" t="s">
        <v>2020</v>
      </c>
      <c r="K173" s="292"/>
    </row>
    <row r="174" s="1" customFormat="1" ht="5.25" customHeight="1">
      <c r="B174" s="322"/>
      <c r="C174" s="317"/>
      <c r="D174" s="317"/>
      <c r="E174" s="317"/>
      <c r="F174" s="317"/>
      <c r="G174" s="318"/>
      <c r="H174" s="317"/>
      <c r="I174" s="317"/>
      <c r="J174" s="317"/>
      <c r="K174" s="345"/>
    </row>
    <row r="175" s="1" customFormat="1" ht="15" customHeight="1">
      <c r="B175" s="322"/>
      <c r="C175" s="297" t="s">
        <v>2024</v>
      </c>
      <c r="D175" s="297"/>
      <c r="E175" s="297"/>
      <c r="F175" s="320" t="s">
        <v>2021</v>
      </c>
      <c r="G175" s="297"/>
      <c r="H175" s="297" t="s">
        <v>2061</v>
      </c>
      <c r="I175" s="297" t="s">
        <v>2023</v>
      </c>
      <c r="J175" s="297">
        <v>120</v>
      </c>
      <c r="K175" s="345"/>
    </row>
    <row r="176" s="1" customFormat="1" ht="15" customHeight="1">
      <c r="B176" s="322"/>
      <c r="C176" s="297" t="s">
        <v>2070</v>
      </c>
      <c r="D176" s="297"/>
      <c r="E176" s="297"/>
      <c r="F176" s="320" t="s">
        <v>2021</v>
      </c>
      <c r="G176" s="297"/>
      <c r="H176" s="297" t="s">
        <v>2071</v>
      </c>
      <c r="I176" s="297" t="s">
        <v>2023</v>
      </c>
      <c r="J176" s="297" t="s">
        <v>2072</v>
      </c>
      <c r="K176" s="345"/>
    </row>
    <row r="177" s="1" customFormat="1" ht="15" customHeight="1">
      <c r="B177" s="322"/>
      <c r="C177" s="297" t="s">
        <v>1969</v>
      </c>
      <c r="D177" s="297"/>
      <c r="E177" s="297"/>
      <c r="F177" s="320" t="s">
        <v>2021</v>
      </c>
      <c r="G177" s="297"/>
      <c r="H177" s="297" t="s">
        <v>2088</v>
      </c>
      <c r="I177" s="297" t="s">
        <v>2023</v>
      </c>
      <c r="J177" s="297" t="s">
        <v>2072</v>
      </c>
      <c r="K177" s="345"/>
    </row>
    <row r="178" s="1" customFormat="1" ht="15" customHeight="1">
      <c r="B178" s="322"/>
      <c r="C178" s="297" t="s">
        <v>2026</v>
      </c>
      <c r="D178" s="297"/>
      <c r="E178" s="297"/>
      <c r="F178" s="320" t="s">
        <v>2027</v>
      </c>
      <c r="G178" s="297"/>
      <c r="H178" s="297" t="s">
        <v>2088</v>
      </c>
      <c r="I178" s="297" t="s">
        <v>2023</v>
      </c>
      <c r="J178" s="297">
        <v>50</v>
      </c>
      <c r="K178" s="345"/>
    </row>
    <row r="179" s="1" customFormat="1" ht="15" customHeight="1">
      <c r="B179" s="322"/>
      <c r="C179" s="297" t="s">
        <v>2029</v>
      </c>
      <c r="D179" s="297"/>
      <c r="E179" s="297"/>
      <c r="F179" s="320" t="s">
        <v>2021</v>
      </c>
      <c r="G179" s="297"/>
      <c r="H179" s="297" t="s">
        <v>2088</v>
      </c>
      <c r="I179" s="297" t="s">
        <v>2031</v>
      </c>
      <c r="J179" s="297"/>
      <c r="K179" s="345"/>
    </row>
    <row r="180" s="1" customFormat="1" ht="15" customHeight="1">
      <c r="B180" s="322"/>
      <c r="C180" s="297" t="s">
        <v>2040</v>
      </c>
      <c r="D180" s="297"/>
      <c r="E180" s="297"/>
      <c r="F180" s="320" t="s">
        <v>2027</v>
      </c>
      <c r="G180" s="297"/>
      <c r="H180" s="297" t="s">
        <v>2088</v>
      </c>
      <c r="I180" s="297" t="s">
        <v>2023</v>
      </c>
      <c r="J180" s="297">
        <v>50</v>
      </c>
      <c r="K180" s="345"/>
    </row>
    <row r="181" s="1" customFormat="1" ht="15" customHeight="1">
      <c r="B181" s="322"/>
      <c r="C181" s="297" t="s">
        <v>2048</v>
      </c>
      <c r="D181" s="297"/>
      <c r="E181" s="297"/>
      <c r="F181" s="320" t="s">
        <v>2027</v>
      </c>
      <c r="G181" s="297"/>
      <c r="H181" s="297" t="s">
        <v>2088</v>
      </c>
      <c r="I181" s="297" t="s">
        <v>2023</v>
      </c>
      <c r="J181" s="297">
        <v>50</v>
      </c>
      <c r="K181" s="345"/>
    </row>
    <row r="182" s="1" customFormat="1" ht="15" customHeight="1">
      <c r="B182" s="322"/>
      <c r="C182" s="297" t="s">
        <v>2046</v>
      </c>
      <c r="D182" s="297"/>
      <c r="E182" s="297"/>
      <c r="F182" s="320" t="s">
        <v>2027</v>
      </c>
      <c r="G182" s="297"/>
      <c r="H182" s="297" t="s">
        <v>2088</v>
      </c>
      <c r="I182" s="297" t="s">
        <v>2023</v>
      </c>
      <c r="J182" s="297">
        <v>50</v>
      </c>
      <c r="K182" s="345"/>
    </row>
    <row r="183" s="1" customFormat="1" ht="15" customHeight="1">
      <c r="B183" s="322"/>
      <c r="C183" s="297" t="s">
        <v>129</v>
      </c>
      <c r="D183" s="297"/>
      <c r="E183" s="297"/>
      <c r="F183" s="320" t="s">
        <v>2021</v>
      </c>
      <c r="G183" s="297"/>
      <c r="H183" s="297" t="s">
        <v>2089</v>
      </c>
      <c r="I183" s="297" t="s">
        <v>2090</v>
      </c>
      <c r="J183" s="297"/>
      <c r="K183" s="345"/>
    </row>
    <row r="184" s="1" customFormat="1" ht="15" customHeight="1">
      <c r="B184" s="322"/>
      <c r="C184" s="297" t="s">
        <v>59</v>
      </c>
      <c r="D184" s="297"/>
      <c r="E184" s="297"/>
      <c r="F184" s="320" t="s">
        <v>2021</v>
      </c>
      <c r="G184" s="297"/>
      <c r="H184" s="297" t="s">
        <v>2091</v>
      </c>
      <c r="I184" s="297" t="s">
        <v>2092</v>
      </c>
      <c r="J184" s="297">
        <v>1</v>
      </c>
      <c r="K184" s="345"/>
    </row>
    <row r="185" s="1" customFormat="1" ht="15" customHeight="1">
      <c r="B185" s="322"/>
      <c r="C185" s="297" t="s">
        <v>55</v>
      </c>
      <c r="D185" s="297"/>
      <c r="E185" s="297"/>
      <c r="F185" s="320" t="s">
        <v>2021</v>
      </c>
      <c r="G185" s="297"/>
      <c r="H185" s="297" t="s">
        <v>2093</v>
      </c>
      <c r="I185" s="297" t="s">
        <v>2023</v>
      </c>
      <c r="J185" s="297">
        <v>20</v>
      </c>
      <c r="K185" s="345"/>
    </row>
    <row r="186" s="1" customFormat="1" ht="15" customHeight="1">
      <c r="B186" s="322"/>
      <c r="C186" s="297" t="s">
        <v>56</v>
      </c>
      <c r="D186" s="297"/>
      <c r="E186" s="297"/>
      <c r="F186" s="320" t="s">
        <v>2021</v>
      </c>
      <c r="G186" s="297"/>
      <c r="H186" s="297" t="s">
        <v>2094</v>
      </c>
      <c r="I186" s="297" t="s">
        <v>2023</v>
      </c>
      <c r="J186" s="297">
        <v>255</v>
      </c>
      <c r="K186" s="345"/>
    </row>
    <row r="187" s="1" customFormat="1" ht="15" customHeight="1">
      <c r="B187" s="322"/>
      <c r="C187" s="297" t="s">
        <v>130</v>
      </c>
      <c r="D187" s="297"/>
      <c r="E187" s="297"/>
      <c r="F187" s="320" t="s">
        <v>2021</v>
      </c>
      <c r="G187" s="297"/>
      <c r="H187" s="297" t="s">
        <v>1985</v>
      </c>
      <c r="I187" s="297" t="s">
        <v>2023</v>
      </c>
      <c r="J187" s="297">
        <v>10</v>
      </c>
      <c r="K187" s="345"/>
    </row>
    <row r="188" s="1" customFormat="1" ht="15" customHeight="1">
      <c r="B188" s="322"/>
      <c r="C188" s="297" t="s">
        <v>131</v>
      </c>
      <c r="D188" s="297"/>
      <c r="E188" s="297"/>
      <c r="F188" s="320" t="s">
        <v>2021</v>
      </c>
      <c r="G188" s="297"/>
      <c r="H188" s="297" t="s">
        <v>2095</v>
      </c>
      <c r="I188" s="297" t="s">
        <v>2056</v>
      </c>
      <c r="J188" s="297"/>
      <c r="K188" s="345"/>
    </row>
    <row r="189" s="1" customFormat="1" ht="15" customHeight="1">
      <c r="B189" s="322"/>
      <c r="C189" s="297" t="s">
        <v>2096</v>
      </c>
      <c r="D189" s="297"/>
      <c r="E189" s="297"/>
      <c r="F189" s="320" t="s">
        <v>2021</v>
      </c>
      <c r="G189" s="297"/>
      <c r="H189" s="297" t="s">
        <v>2097</v>
      </c>
      <c r="I189" s="297" t="s">
        <v>2056</v>
      </c>
      <c r="J189" s="297"/>
      <c r="K189" s="345"/>
    </row>
    <row r="190" s="1" customFormat="1" ht="15" customHeight="1">
      <c r="B190" s="322"/>
      <c r="C190" s="297" t="s">
        <v>2085</v>
      </c>
      <c r="D190" s="297"/>
      <c r="E190" s="297"/>
      <c r="F190" s="320" t="s">
        <v>2021</v>
      </c>
      <c r="G190" s="297"/>
      <c r="H190" s="297" t="s">
        <v>2098</v>
      </c>
      <c r="I190" s="297" t="s">
        <v>2056</v>
      </c>
      <c r="J190" s="297"/>
      <c r="K190" s="345"/>
    </row>
    <row r="191" s="1" customFormat="1" ht="15" customHeight="1">
      <c r="B191" s="322"/>
      <c r="C191" s="297" t="s">
        <v>133</v>
      </c>
      <c r="D191" s="297"/>
      <c r="E191" s="297"/>
      <c r="F191" s="320" t="s">
        <v>2027</v>
      </c>
      <c r="G191" s="297"/>
      <c r="H191" s="297" t="s">
        <v>2099</v>
      </c>
      <c r="I191" s="297" t="s">
        <v>2023</v>
      </c>
      <c r="J191" s="297">
        <v>50</v>
      </c>
      <c r="K191" s="345"/>
    </row>
    <row r="192" s="1" customFormat="1" ht="15" customHeight="1">
      <c r="B192" s="322"/>
      <c r="C192" s="297" t="s">
        <v>2100</v>
      </c>
      <c r="D192" s="297"/>
      <c r="E192" s="297"/>
      <c r="F192" s="320" t="s">
        <v>2027</v>
      </c>
      <c r="G192" s="297"/>
      <c r="H192" s="297" t="s">
        <v>2101</v>
      </c>
      <c r="I192" s="297" t="s">
        <v>2102</v>
      </c>
      <c r="J192" s="297"/>
      <c r="K192" s="345"/>
    </row>
    <row r="193" s="1" customFormat="1" ht="15" customHeight="1">
      <c r="B193" s="322"/>
      <c r="C193" s="297" t="s">
        <v>2103</v>
      </c>
      <c r="D193" s="297"/>
      <c r="E193" s="297"/>
      <c r="F193" s="320" t="s">
        <v>2027</v>
      </c>
      <c r="G193" s="297"/>
      <c r="H193" s="297" t="s">
        <v>2104</v>
      </c>
      <c r="I193" s="297" t="s">
        <v>2102</v>
      </c>
      <c r="J193" s="297"/>
      <c r="K193" s="345"/>
    </row>
    <row r="194" s="1" customFormat="1" ht="15" customHeight="1">
      <c r="B194" s="322"/>
      <c r="C194" s="297" t="s">
        <v>2105</v>
      </c>
      <c r="D194" s="297"/>
      <c r="E194" s="297"/>
      <c r="F194" s="320" t="s">
        <v>2027</v>
      </c>
      <c r="G194" s="297"/>
      <c r="H194" s="297" t="s">
        <v>2106</v>
      </c>
      <c r="I194" s="297" t="s">
        <v>2102</v>
      </c>
      <c r="J194" s="297"/>
      <c r="K194" s="345"/>
    </row>
    <row r="195" s="1" customFormat="1" ht="15" customHeight="1">
      <c r="B195" s="322"/>
      <c r="C195" s="359" t="s">
        <v>2107</v>
      </c>
      <c r="D195" s="297"/>
      <c r="E195" s="297"/>
      <c r="F195" s="320" t="s">
        <v>2027</v>
      </c>
      <c r="G195" s="297"/>
      <c r="H195" s="297" t="s">
        <v>2108</v>
      </c>
      <c r="I195" s="297" t="s">
        <v>2109</v>
      </c>
      <c r="J195" s="360" t="s">
        <v>2110</v>
      </c>
      <c r="K195" s="345"/>
    </row>
    <row r="196" s="1" customFormat="1" ht="15" customHeight="1">
      <c r="B196" s="322"/>
      <c r="C196" s="359" t="s">
        <v>44</v>
      </c>
      <c r="D196" s="297"/>
      <c r="E196" s="297"/>
      <c r="F196" s="320" t="s">
        <v>2021</v>
      </c>
      <c r="G196" s="297"/>
      <c r="H196" s="294" t="s">
        <v>2111</v>
      </c>
      <c r="I196" s="297" t="s">
        <v>2112</v>
      </c>
      <c r="J196" s="297"/>
      <c r="K196" s="345"/>
    </row>
    <row r="197" s="1" customFormat="1" ht="15" customHeight="1">
      <c r="B197" s="322"/>
      <c r="C197" s="359" t="s">
        <v>2113</v>
      </c>
      <c r="D197" s="297"/>
      <c r="E197" s="297"/>
      <c r="F197" s="320" t="s">
        <v>2021</v>
      </c>
      <c r="G197" s="297"/>
      <c r="H197" s="297" t="s">
        <v>2114</v>
      </c>
      <c r="I197" s="297" t="s">
        <v>2056</v>
      </c>
      <c r="J197" s="297"/>
      <c r="K197" s="345"/>
    </row>
    <row r="198" s="1" customFormat="1" ht="15" customHeight="1">
      <c r="B198" s="322"/>
      <c r="C198" s="359" t="s">
        <v>2115</v>
      </c>
      <c r="D198" s="297"/>
      <c r="E198" s="297"/>
      <c r="F198" s="320" t="s">
        <v>2021</v>
      </c>
      <c r="G198" s="297"/>
      <c r="H198" s="297" t="s">
        <v>2116</v>
      </c>
      <c r="I198" s="297" t="s">
        <v>2056</v>
      </c>
      <c r="J198" s="297"/>
      <c r="K198" s="345"/>
    </row>
    <row r="199" s="1" customFormat="1" ht="15" customHeight="1">
      <c r="B199" s="322"/>
      <c r="C199" s="359" t="s">
        <v>2117</v>
      </c>
      <c r="D199" s="297"/>
      <c r="E199" s="297"/>
      <c r="F199" s="320" t="s">
        <v>2027</v>
      </c>
      <c r="G199" s="297"/>
      <c r="H199" s="297" t="s">
        <v>2118</v>
      </c>
      <c r="I199" s="297" t="s">
        <v>2056</v>
      </c>
      <c r="J199" s="297"/>
      <c r="K199" s="345"/>
    </row>
    <row r="200" s="1" customFormat="1" ht="15" customHeight="1">
      <c r="B200" s="351"/>
      <c r="C200" s="361"/>
      <c r="D200" s="352"/>
      <c r="E200" s="352"/>
      <c r="F200" s="352"/>
      <c r="G200" s="352"/>
      <c r="H200" s="352"/>
      <c r="I200" s="352"/>
      <c r="J200" s="352"/>
      <c r="K200" s="353"/>
    </row>
    <row r="201" s="1" customFormat="1" ht="18.75" customHeight="1">
      <c r="B201" s="333"/>
      <c r="C201" s="343"/>
      <c r="D201" s="343"/>
      <c r="E201" s="343"/>
      <c r="F201" s="354"/>
      <c r="G201" s="343"/>
      <c r="H201" s="343"/>
      <c r="I201" s="343"/>
      <c r="J201" s="343"/>
      <c r="K201" s="333"/>
    </row>
    <row r="202" s="1" customFormat="1" ht="18.75" customHeight="1">
      <c r="B202" s="305"/>
      <c r="C202" s="305"/>
      <c r="D202" s="305"/>
      <c r="E202" s="305"/>
      <c r="F202" s="305"/>
      <c r="G202" s="305"/>
      <c r="H202" s="305"/>
      <c r="I202" s="305"/>
      <c r="J202" s="305"/>
      <c r="K202" s="305"/>
    </row>
    <row r="203" s="1" customFormat="1" ht="13.5">
      <c r="B203" s="284"/>
      <c r="C203" s="285"/>
      <c r="D203" s="285"/>
      <c r="E203" s="285"/>
      <c r="F203" s="285"/>
      <c r="G203" s="285"/>
      <c r="H203" s="285"/>
      <c r="I203" s="285"/>
      <c r="J203" s="285"/>
      <c r="K203" s="286"/>
    </row>
    <row r="204" s="1" customFormat="1" ht="21" customHeight="1">
      <c r="B204" s="287"/>
      <c r="C204" s="288" t="s">
        <v>2119</v>
      </c>
      <c r="D204" s="288"/>
      <c r="E204" s="288"/>
      <c r="F204" s="288"/>
      <c r="G204" s="288"/>
      <c r="H204" s="288"/>
      <c r="I204" s="288"/>
      <c r="J204" s="288"/>
      <c r="K204" s="289"/>
    </row>
    <row r="205" s="1" customFormat="1" ht="25.5" customHeight="1">
      <c r="B205" s="287"/>
      <c r="C205" s="362" t="s">
        <v>2120</v>
      </c>
      <c r="D205" s="362"/>
      <c r="E205" s="362"/>
      <c r="F205" s="362" t="s">
        <v>2121</v>
      </c>
      <c r="G205" s="363"/>
      <c r="H205" s="362" t="s">
        <v>2122</v>
      </c>
      <c r="I205" s="362"/>
      <c r="J205" s="362"/>
      <c r="K205" s="289"/>
    </row>
    <row r="206" s="1" customFormat="1" ht="5.25" customHeight="1">
      <c r="B206" s="322"/>
      <c r="C206" s="317"/>
      <c r="D206" s="317"/>
      <c r="E206" s="317"/>
      <c r="F206" s="317"/>
      <c r="G206" s="343"/>
      <c r="H206" s="317"/>
      <c r="I206" s="317"/>
      <c r="J206" s="317"/>
      <c r="K206" s="345"/>
    </row>
    <row r="207" s="1" customFormat="1" ht="15" customHeight="1">
      <c r="B207" s="322"/>
      <c r="C207" s="297" t="s">
        <v>2112</v>
      </c>
      <c r="D207" s="297"/>
      <c r="E207" s="297"/>
      <c r="F207" s="320" t="s">
        <v>45</v>
      </c>
      <c r="G207" s="297"/>
      <c r="H207" s="297" t="s">
        <v>2123</v>
      </c>
      <c r="I207" s="297"/>
      <c r="J207" s="297"/>
      <c r="K207" s="345"/>
    </row>
    <row r="208" s="1" customFormat="1" ht="15" customHeight="1">
      <c r="B208" s="322"/>
      <c r="C208" s="297"/>
      <c r="D208" s="297"/>
      <c r="E208" s="297"/>
      <c r="F208" s="320" t="s">
        <v>46</v>
      </c>
      <c r="G208" s="297"/>
      <c r="H208" s="297" t="s">
        <v>2124</v>
      </c>
      <c r="I208" s="297"/>
      <c r="J208" s="297"/>
      <c r="K208" s="345"/>
    </row>
    <row r="209" s="1" customFormat="1" ht="15" customHeight="1">
      <c r="B209" s="322"/>
      <c r="C209" s="297"/>
      <c r="D209" s="297"/>
      <c r="E209" s="297"/>
      <c r="F209" s="320" t="s">
        <v>49</v>
      </c>
      <c r="G209" s="297"/>
      <c r="H209" s="297" t="s">
        <v>2125</v>
      </c>
      <c r="I209" s="297"/>
      <c r="J209" s="297"/>
      <c r="K209" s="345"/>
    </row>
    <row r="210" s="1" customFormat="1" ht="15" customHeight="1">
      <c r="B210" s="322"/>
      <c r="C210" s="297"/>
      <c r="D210" s="297"/>
      <c r="E210" s="297"/>
      <c r="F210" s="320" t="s">
        <v>47</v>
      </c>
      <c r="G210" s="297"/>
      <c r="H210" s="297" t="s">
        <v>2126</v>
      </c>
      <c r="I210" s="297"/>
      <c r="J210" s="297"/>
      <c r="K210" s="345"/>
    </row>
    <row r="211" s="1" customFormat="1" ht="15" customHeight="1">
      <c r="B211" s="322"/>
      <c r="C211" s="297"/>
      <c r="D211" s="297"/>
      <c r="E211" s="297"/>
      <c r="F211" s="320" t="s">
        <v>48</v>
      </c>
      <c r="G211" s="297"/>
      <c r="H211" s="297" t="s">
        <v>2127</v>
      </c>
      <c r="I211" s="297"/>
      <c r="J211" s="297"/>
      <c r="K211" s="345"/>
    </row>
    <row r="212" s="1" customFormat="1" ht="15" customHeight="1">
      <c r="B212" s="322"/>
      <c r="C212" s="297"/>
      <c r="D212" s="297"/>
      <c r="E212" s="297"/>
      <c r="F212" s="320"/>
      <c r="G212" s="297"/>
      <c r="H212" s="297"/>
      <c r="I212" s="297"/>
      <c r="J212" s="297"/>
      <c r="K212" s="345"/>
    </row>
    <row r="213" s="1" customFormat="1" ht="15" customHeight="1">
      <c r="B213" s="322"/>
      <c r="C213" s="297" t="s">
        <v>2068</v>
      </c>
      <c r="D213" s="297"/>
      <c r="E213" s="297"/>
      <c r="F213" s="320" t="s">
        <v>81</v>
      </c>
      <c r="G213" s="297"/>
      <c r="H213" s="297" t="s">
        <v>2128</v>
      </c>
      <c r="I213" s="297"/>
      <c r="J213" s="297"/>
      <c r="K213" s="345"/>
    </row>
    <row r="214" s="1" customFormat="1" ht="15" customHeight="1">
      <c r="B214" s="322"/>
      <c r="C214" s="297"/>
      <c r="D214" s="297"/>
      <c r="E214" s="297"/>
      <c r="F214" s="320" t="s">
        <v>1964</v>
      </c>
      <c r="G214" s="297"/>
      <c r="H214" s="297" t="s">
        <v>1965</v>
      </c>
      <c r="I214" s="297"/>
      <c r="J214" s="297"/>
      <c r="K214" s="345"/>
    </row>
    <row r="215" s="1" customFormat="1" ht="15" customHeight="1">
      <c r="B215" s="322"/>
      <c r="C215" s="297"/>
      <c r="D215" s="297"/>
      <c r="E215" s="297"/>
      <c r="F215" s="320" t="s">
        <v>1962</v>
      </c>
      <c r="G215" s="297"/>
      <c r="H215" s="297" t="s">
        <v>2129</v>
      </c>
      <c r="I215" s="297"/>
      <c r="J215" s="297"/>
      <c r="K215" s="345"/>
    </row>
    <row r="216" s="1" customFormat="1" ht="15" customHeight="1">
      <c r="B216" s="364"/>
      <c r="C216" s="297"/>
      <c r="D216" s="297"/>
      <c r="E216" s="297"/>
      <c r="F216" s="320" t="s">
        <v>87</v>
      </c>
      <c r="G216" s="359"/>
      <c r="H216" s="349" t="s">
        <v>1966</v>
      </c>
      <c r="I216" s="349"/>
      <c r="J216" s="349"/>
      <c r="K216" s="365"/>
    </row>
    <row r="217" s="1" customFormat="1" ht="15" customHeight="1">
      <c r="B217" s="364"/>
      <c r="C217" s="297"/>
      <c r="D217" s="297"/>
      <c r="E217" s="297"/>
      <c r="F217" s="320" t="s">
        <v>1967</v>
      </c>
      <c r="G217" s="359"/>
      <c r="H217" s="349" t="s">
        <v>2130</v>
      </c>
      <c r="I217" s="349"/>
      <c r="J217" s="349"/>
      <c r="K217" s="365"/>
    </row>
    <row r="218" s="1" customFormat="1" ht="15" customHeight="1">
      <c r="B218" s="364"/>
      <c r="C218" s="297"/>
      <c r="D218" s="297"/>
      <c r="E218" s="297"/>
      <c r="F218" s="320"/>
      <c r="G218" s="359"/>
      <c r="H218" s="349"/>
      <c r="I218" s="349"/>
      <c r="J218" s="349"/>
      <c r="K218" s="365"/>
    </row>
    <row r="219" s="1" customFormat="1" ht="15" customHeight="1">
      <c r="B219" s="364"/>
      <c r="C219" s="297" t="s">
        <v>2092</v>
      </c>
      <c r="D219" s="297"/>
      <c r="E219" s="297"/>
      <c r="F219" s="320">
        <v>1</v>
      </c>
      <c r="G219" s="359"/>
      <c r="H219" s="349" t="s">
        <v>2131</v>
      </c>
      <c r="I219" s="349"/>
      <c r="J219" s="349"/>
      <c r="K219" s="365"/>
    </row>
    <row r="220" s="1" customFormat="1" ht="15" customHeight="1">
      <c r="B220" s="364"/>
      <c r="C220" s="297"/>
      <c r="D220" s="297"/>
      <c r="E220" s="297"/>
      <c r="F220" s="320">
        <v>2</v>
      </c>
      <c r="G220" s="359"/>
      <c r="H220" s="349" t="s">
        <v>2132</v>
      </c>
      <c r="I220" s="349"/>
      <c r="J220" s="349"/>
      <c r="K220" s="365"/>
    </row>
    <row r="221" s="1" customFormat="1" ht="15" customHeight="1">
      <c r="B221" s="364"/>
      <c r="C221" s="297"/>
      <c r="D221" s="297"/>
      <c r="E221" s="297"/>
      <c r="F221" s="320">
        <v>3</v>
      </c>
      <c r="G221" s="359"/>
      <c r="H221" s="349" t="s">
        <v>2133</v>
      </c>
      <c r="I221" s="349"/>
      <c r="J221" s="349"/>
      <c r="K221" s="365"/>
    </row>
    <row r="222" s="1" customFormat="1" ht="15" customHeight="1">
      <c r="B222" s="364"/>
      <c r="C222" s="297"/>
      <c r="D222" s="297"/>
      <c r="E222" s="297"/>
      <c r="F222" s="320">
        <v>4</v>
      </c>
      <c r="G222" s="359"/>
      <c r="H222" s="349" t="s">
        <v>2134</v>
      </c>
      <c r="I222" s="349"/>
      <c r="J222" s="349"/>
      <c r="K222" s="365"/>
    </row>
    <row r="223" s="1" customFormat="1" ht="12.75" customHeight="1">
      <c r="B223" s="366"/>
      <c r="C223" s="367"/>
      <c r="D223" s="367"/>
      <c r="E223" s="367"/>
      <c r="F223" s="367"/>
      <c r="G223" s="367"/>
      <c r="H223" s="367"/>
      <c r="I223" s="367"/>
      <c r="J223" s="367"/>
      <c r="K223" s="36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DESKTOP-GSLCHH2\Lukáš Hykyš</dc:creator>
  <cp:lastModifiedBy>DESKTOP-GSLCHH2\Lukáš Hykyš</cp:lastModifiedBy>
  <dcterms:created xsi:type="dcterms:W3CDTF">2022-10-19T13:44:04Z</dcterms:created>
  <dcterms:modified xsi:type="dcterms:W3CDTF">2022-10-19T13:44:12Z</dcterms:modified>
</cp:coreProperties>
</file>